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Příjmy" sheetId="1" r:id="rId1"/>
    <sheet name="Výdaje" sheetId="2" r:id="rId2"/>
    <sheet name="Správa" sheetId="3" r:id="rId3"/>
    <sheet name="Dotac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<sst xmlns="http://schemas.openxmlformats.org/spreadsheetml/2006/main" count="200" uniqueCount="182">
  <si>
    <t>( položkové členění )</t>
  </si>
  <si>
    <t>Položka</t>
  </si>
  <si>
    <t>Popis</t>
  </si>
  <si>
    <t>tis. Kč</t>
  </si>
  <si>
    <t>platy zaměstnanců</t>
  </si>
  <si>
    <t>povinné pojištění na sociální zabezp.a přísp.na polit.zaměst.</t>
  </si>
  <si>
    <t>povinné pojistné za zdravotní pojištění</t>
  </si>
  <si>
    <t>ostatní povinné pojistné hrazené zaměstnavatelem</t>
  </si>
  <si>
    <t>knihy, učební pomůcky a tisk</t>
  </si>
  <si>
    <t>drobný dlouhodobý hmotný majetek</t>
  </si>
  <si>
    <t>nákup ostatního materiálu</t>
  </si>
  <si>
    <t>voda</t>
  </si>
  <si>
    <t>plyn</t>
  </si>
  <si>
    <t>elektrická energie</t>
  </si>
  <si>
    <t>pohonné hmoty a maziva</t>
  </si>
  <si>
    <t>služby pošt</t>
  </si>
  <si>
    <t>služby telekomunikací a radiokomunikací</t>
  </si>
  <si>
    <t>pojištění vozidel</t>
  </si>
  <si>
    <t>konzultační, poradenské a právní služby</t>
  </si>
  <si>
    <t>opravy a údržba</t>
  </si>
  <si>
    <t>programové vybavení</t>
  </si>
  <si>
    <t>cestovné</t>
  </si>
  <si>
    <t>výdaje ze sociálního fondu</t>
  </si>
  <si>
    <t>CELKEM:</t>
  </si>
  <si>
    <t>Ing. Richard Ehler</t>
  </si>
  <si>
    <t>starosta</t>
  </si>
  <si>
    <t xml:space="preserve">         </t>
  </si>
  <si>
    <t xml:space="preserve">  Městys Suchdol nad Odrou</t>
  </si>
  <si>
    <t>OdPa</t>
  </si>
  <si>
    <t xml:space="preserve">v tis. Kč </t>
  </si>
  <si>
    <t>celkem</t>
  </si>
  <si>
    <t>Správa v lesním hospodářstvá-činnost OLH</t>
  </si>
  <si>
    <t>Penzion Poodří</t>
  </si>
  <si>
    <t>Činnost stavebního úřadu</t>
  </si>
  <si>
    <t>Veřejná silniční doprava (ostatní dopravní obslužnost)</t>
  </si>
  <si>
    <t>Odpadní vody-provoz ČOV a kanalizace 1.etapa</t>
  </si>
  <si>
    <t xml:space="preserve"> </t>
  </si>
  <si>
    <t xml:space="preserve">                         - drobné opravy jednotné kanalizace</t>
  </si>
  <si>
    <t>Prevence znečišťování vody</t>
  </si>
  <si>
    <t>Speciální ZŠ DĚCKO Nový Jičín (příspěvek na činnost)</t>
  </si>
  <si>
    <t>Místní knihovna</t>
  </si>
  <si>
    <t>Muzeum - městyse</t>
  </si>
  <si>
    <t xml:space="preserve">               - Moravian</t>
  </si>
  <si>
    <t>Suchdolský zpravodaj</t>
  </si>
  <si>
    <t>Klub kultury</t>
  </si>
  <si>
    <t>Sbor pro občanské záležitosti, ostatní činnost v kultuře</t>
  </si>
  <si>
    <t xml:space="preserve">                             - sauna </t>
  </si>
  <si>
    <t xml:space="preserve">                             - Klub seniorů</t>
  </si>
  <si>
    <t xml:space="preserve">                            - OS MORAVIAN</t>
  </si>
  <si>
    <t>Územní rozvoj - studie zástavby RD</t>
  </si>
  <si>
    <t>Komunální služby včetně VPP</t>
  </si>
  <si>
    <t>Sběr a svoz komunálních odpadů</t>
  </si>
  <si>
    <t>Stanice pro záchranu živočichů</t>
  </si>
  <si>
    <t>Společnost přátel Poodří</t>
  </si>
  <si>
    <t xml:space="preserve">Domovy pro matky s dětmi - SALUS </t>
  </si>
  <si>
    <t>Odlehčovací služby</t>
  </si>
  <si>
    <t>Místní zastupitelské orgány</t>
  </si>
  <si>
    <t xml:space="preserve">Činnost místní správy              </t>
  </si>
  <si>
    <t>Výdaje z finančních operací (úroky z úvěrů a půjček )</t>
  </si>
  <si>
    <t>Pojištění majetku obce</t>
  </si>
  <si>
    <t xml:space="preserve">Převody sociálnímu fondu </t>
  </si>
  <si>
    <t>Rozpočtová rezerva ( v kompetenci rady městyse)</t>
  </si>
  <si>
    <t>Výdaje celkem</t>
  </si>
  <si>
    <t xml:space="preserve">               Městys Suchdol nad Odrou</t>
  </si>
  <si>
    <t>Pol</t>
  </si>
  <si>
    <t>Daň z příjmů ze závislé činnosti</t>
  </si>
  <si>
    <t>Daň z příjmů fyzických osob ze samostatné výdělečné činnosti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</si>
  <si>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</si>
  <si>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</si>
  <si>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</si>
  <si>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</si>
  <si>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</si>
  <si>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</si>
  <si>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 xml:space="preserve">Místní poplatek za provozovaný výherní hrací přístroj </t>
  </si>
  <si>
    <t>Odvod výtěžku z provozování výherních hracích přístrojů</t>
  </si>
  <si>
    <t>Správní poplatky</t>
  </si>
  <si>
    <t>Daň z nemovitostí</t>
  </si>
  <si>
    <t>Půjčky ze sociálního fondu - splátky</t>
  </si>
  <si>
    <t xml:space="preserve">Neinvestiční přijaté dotace ze státního rozpočtu </t>
  </si>
  <si>
    <t>Dotace od obcí ( na částečnou úhradu provozních nákladů ZŠ )</t>
  </si>
  <si>
    <t xml:space="preserve">Lesní hospodářství                                                   </t>
  </si>
  <si>
    <t>Vnitřní obchod</t>
  </si>
  <si>
    <t xml:space="preserve">Činnost stavebního úřadu  </t>
  </si>
  <si>
    <t>Stočné</t>
  </si>
  <si>
    <t xml:space="preserve">Knihovna </t>
  </si>
  <si>
    <t>Místní rozhlas - hlášení</t>
  </si>
  <si>
    <t>Suchdolský zpravodaj - inzerce</t>
  </si>
  <si>
    <t>Bytové hospodářství - nájem bytů včetně služeb</t>
  </si>
  <si>
    <t>Nájem nebytových prostor</t>
  </si>
  <si>
    <t>Hřbitovy</t>
  </si>
  <si>
    <t>Činnost místní správy - prodeje,nájem pozemků,finanční dary</t>
  </si>
  <si>
    <t>Příjmy celkem</t>
  </si>
  <si>
    <t>Rekapitulace    ( v tis. Kč )</t>
  </si>
  <si>
    <t xml:space="preserve">P ř í j m y : </t>
  </si>
  <si>
    <t xml:space="preserve">V ý d a j e : </t>
  </si>
  <si>
    <t>Rozdíl mezi příjmy a výdaji</t>
  </si>
  <si>
    <t xml:space="preserve">                 Financování</t>
  </si>
  <si>
    <t>Splátka půjčky SFŽP (ČOV)</t>
  </si>
  <si>
    <t>Splátka hypotečního úvěru (DPS)</t>
  </si>
  <si>
    <t>Celkem</t>
  </si>
  <si>
    <t>Daň z příjmů ze samostatné výdělečné činnosti (srážková)</t>
  </si>
  <si>
    <t>Odvody za odnětí půdy ze zemědělského půdního fondu</t>
  </si>
  <si>
    <t>Převody ze sociálního fondu na běžný účet</t>
  </si>
  <si>
    <t>Převody z rozpočtového účtu do sociálního fondu</t>
  </si>
  <si>
    <t>Sauna a rehabilitační bazén</t>
  </si>
  <si>
    <t>Pečovatelská služba - finanční dar</t>
  </si>
  <si>
    <t>Příjmy z finančních operací ( úroky z účtů )</t>
  </si>
  <si>
    <t>Místní komunikace (Lidická 12 RD, recyklát Čsl.armády,doprav.značky)</t>
  </si>
  <si>
    <t>Výstavba a údržba místních inž.sítí (připoj.přísp. 4 RD Čsl.armády)</t>
  </si>
  <si>
    <t>Ostatní záležitosti pozemních komunikací (PD, rozšíření chodníků k DPS)</t>
  </si>
  <si>
    <t>Lesní hospodářství (hospodaření v lesích)</t>
  </si>
  <si>
    <t>Základní škola (kuchyň, střecha, provoz)</t>
  </si>
  <si>
    <t xml:space="preserve">                         - 2. etapa ČOV a kanalizace (inž. činnost)</t>
  </si>
  <si>
    <t xml:space="preserve">Dokumentační a informační činnost vč. 25. Roč. Pony Expressu </t>
  </si>
  <si>
    <t>Péče o památná místa (kříž u kaple Kletné, PD střecha kaple)</t>
  </si>
  <si>
    <t>Ostatní služby (propag. mat., turistické známky)</t>
  </si>
  <si>
    <t>Místní rozhlas vč. studie bezdrátového rozhlasu</t>
  </si>
  <si>
    <t>Klub kultury - provoz, přepážky</t>
  </si>
  <si>
    <t>Tělovýchovná činnost (TJ, Memoriál Aloise Dohnala, ostatní)</t>
  </si>
  <si>
    <t>Volný čas dětí a mládeže (dět. organizace, průlezky)</t>
  </si>
  <si>
    <t xml:space="preserve">                            - spolky (včelaři, kynologové)</t>
  </si>
  <si>
    <t>Pomoc zdravotně postiženým (SONS)</t>
  </si>
  <si>
    <t>Bytové hospod.- domy (velké opravy)</t>
  </si>
  <si>
    <t xml:space="preserve">                            - byty; drobné opravy, provozní výdaje vč. DPS  </t>
  </si>
  <si>
    <t>Veřejné osvětlení vč. výměn kovových sloupů</t>
  </si>
  <si>
    <t>Využívání a zneškodňování komunálních odpadů (biol. rozložitelný odpad)</t>
  </si>
  <si>
    <t>Ostatní nakládání s odpady - rekultivace bývalé skládky</t>
  </si>
  <si>
    <t>Péče o vzhled obce a veřejnou zeleň vč. nákupu křovinořezů</t>
  </si>
  <si>
    <t>Péče o zdravotně postižené - Zvoneček, Škola života</t>
  </si>
  <si>
    <t>Požární ochrana vč. dovybavení zásahového auta</t>
  </si>
  <si>
    <t xml:space="preserve">Finanční operace - daň z příjmů za obec </t>
  </si>
  <si>
    <t xml:space="preserve">Ostatní činnosti - daň z převodu nemovitostí, Region Poodří </t>
  </si>
  <si>
    <t>Vratka části dotace na I. etapu kanalizace a ČOV</t>
  </si>
  <si>
    <t>pohoštění (fond starosty)</t>
  </si>
  <si>
    <t>věcné dary (fond starosty)</t>
  </si>
  <si>
    <t>dary obyvatelstvu (fond starosty)</t>
  </si>
  <si>
    <t>platby daní a poplatků státnímu rozpočtu</t>
  </si>
  <si>
    <t>platby daní a poplatků územním rozpočtům</t>
  </si>
  <si>
    <t xml:space="preserve">služby školení a vzdělávání </t>
  </si>
  <si>
    <t xml:space="preserve">nákup ostatních služeb </t>
  </si>
  <si>
    <r>
      <t xml:space="preserve">ROZPOČET ROKU 2009 - </t>
    </r>
    <r>
      <rPr>
        <b/>
        <sz val="11"/>
        <color indexed="12"/>
        <rFont val="Arial"/>
        <family val="2"/>
      </rPr>
      <t>VÝDAJE</t>
    </r>
    <r>
      <rPr>
        <b/>
        <sz val="11"/>
        <rFont val="Arial"/>
        <family val="2"/>
      </rPr>
      <t xml:space="preserve"> </t>
    </r>
  </si>
  <si>
    <t>Rozpočet 2009 - místní správa</t>
  </si>
  <si>
    <t>Schváleno ZM dne 23. 2.2009</t>
  </si>
  <si>
    <t>Schváleno ZM dne 23.2.2009</t>
  </si>
  <si>
    <r>
      <t xml:space="preserve">ROZPOČET ROKU 2009 - </t>
    </r>
    <r>
      <rPr>
        <b/>
        <sz val="11"/>
        <color indexed="12"/>
        <rFont val="Arial"/>
        <family val="2"/>
      </rPr>
      <t>PŘÍSPĚVKY, DARY, DOTACE</t>
    </r>
  </si>
  <si>
    <t>tis.Kč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</si>
  <si>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</si>
  <si>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Městys Suchdol nad Odrou</t>
  </si>
  <si>
    <t>Neinvestiční transfery neziskovým a podobným organizacím,</t>
  </si>
  <si>
    <t xml:space="preserve">příspěvkovým organizacím </t>
  </si>
  <si>
    <t>ORG</t>
  </si>
  <si>
    <t>ODPA</t>
  </si>
  <si>
    <t>POL</t>
  </si>
  <si>
    <t>příjemce</t>
  </si>
  <si>
    <t>IČ</t>
  </si>
  <si>
    <t>Základní škola a mateřská škola Suchdol nad Odrou</t>
  </si>
  <si>
    <t>Speciální ZŠ DĚCKO Nový Jičín</t>
  </si>
  <si>
    <t>Tělovýchovná jednota LOKOMOTIVA Suchdol nad Odrou</t>
  </si>
  <si>
    <t>Občanské sdružení SKŘIVÁNEK Suchdol nad Odrou</t>
  </si>
  <si>
    <t>JUNÁK - svaz skautů a skautek ČR, středisko PAGODA Nový Jičín</t>
  </si>
  <si>
    <t>ZO ČSOP - Stanice pro záchranu volně žijících živočichů, Bartošovice n.M.</t>
  </si>
  <si>
    <t>Společnost přátel Poodří, Ostrava</t>
  </si>
  <si>
    <t>Asociace rodičů a přátel zdravotně postižených dětí v ČR, Klub ZVONEČEK, Odry</t>
  </si>
  <si>
    <t>SALUS o.p.s., Kopřivnice</t>
  </si>
  <si>
    <t>ŠKOLA ŽIVOTA, sdružení pro pomoc mentálně postiženým, Nový Jičín</t>
  </si>
  <si>
    <t>C E L K E M</t>
  </si>
  <si>
    <r>
      <t xml:space="preserve">             ROZPOČET ROKU 2009 - </t>
    </r>
    <r>
      <rPr>
        <b/>
        <sz val="11"/>
        <color indexed="12"/>
        <rFont val="Arial"/>
        <family val="2"/>
      </rPr>
      <t>PŘÍJMY</t>
    </r>
  </si>
  <si>
    <r>
      <t xml:space="preserve">Dotace : na veřejně prospěšné práce - </t>
    </r>
    <r>
      <rPr>
        <b/>
        <sz val="8"/>
        <color indexed="16"/>
        <rFont val="Arial"/>
        <family val="2"/>
      </rPr>
      <t>ÚZ 13234</t>
    </r>
  </si>
  <si>
    <t>Muzea</t>
  </si>
  <si>
    <t>Využívání a zneškodňování ostatních odpadů (ASEKOL)</t>
  </si>
  <si>
    <t>Využívání a zneškodňování komunálních odpadů (EKO KOM)</t>
  </si>
  <si>
    <t>Zájm.čin.a rekr. - multifunkční areál</t>
  </si>
  <si>
    <t xml:space="preserve">Nebytové prostory, PD provozovny </t>
  </si>
  <si>
    <t xml:space="preserve">Hřbitovy </t>
  </si>
  <si>
    <t>Zapoj.části zůst.bank.účtů (poč.stav BÚ k 1.1.2009:12064)</t>
  </si>
  <si>
    <t>Vodovod (PD - Sokolovská, Za Lávkou-pokračování)</t>
  </si>
  <si>
    <t>Dětský klub PECKA při Sboru BJB, Suchdol nad Odrou</t>
  </si>
  <si>
    <t>Občanské sdružení MORAVIAN, Suchdol nad Odrou</t>
  </si>
  <si>
    <t>Základní kynologická organizace, Suchdol nad Odrou</t>
  </si>
  <si>
    <t>ZO Českého svazu včelařů,obč.sdružení, Suchdol nad Odrou</t>
  </si>
  <si>
    <t>SONS, Sjednocená org. Nevidomých a slabozrakých ČR, Nový Jičín</t>
  </si>
  <si>
    <t>osobní automobil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</si>
</sst>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;@"/>
    <numFmt numFmtId="181" formatCode="###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2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b/>
      <u val="single"/>
      <sz val="8"/>
      <name val="Times New Roman"/>
      <family val="1"/>
    </font>
    <font>
      <sz val="8"/>
      <name val="Times New Roman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8"/>
      <color indexed="16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ck"/>
      <top style="thin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 style="medium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ck"/>
      <right style="medium">
        <color indexed="8"/>
      </right>
      <top style="thick"/>
      <bottom style="medium"/>
    </border>
    <border>
      <left style="medium">
        <color indexed="8"/>
      </left>
      <right style="medium">
        <color indexed="8"/>
      </right>
      <top style="thick"/>
      <bottom style="medium"/>
    </border>
    <border>
      <left style="medium">
        <color indexed="8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4" fontId="9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19" fillId="0" borderId="12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4" fontId="8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8" fillId="0" borderId="19" xfId="0" applyFont="1" applyBorder="1" applyAlignment="1">
      <alignment/>
    </xf>
    <xf numFmtId="4" fontId="8" fillId="0" borderId="20" xfId="0" applyNumberFormat="1" applyFont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4" fontId="10" fillId="0" borderId="8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0" fontId="19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2" xfId="0" applyFont="1" applyBorder="1" applyAlignment="1">
      <alignment/>
    </xf>
    <xf numFmtId="0" fontId="8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19" fillId="0" borderId="28" xfId="0" applyFont="1" applyBorder="1" applyAlignment="1">
      <alignment/>
    </xf>
    <xf numFmtId="0" fontId="8" fillId="0" borderId="29" xfId="0" applyFont="1" applyBorder="1" applyAlignment="1">
      <alignment/>
    </xf>
    <xf numFmtId="4" fontId="8" fillId="0" borderId="30" xfId="0" applyNumberFormat="1" applyFont="1" applyBorder="1" applyAlignment="1">
      <alignment horizontal="right"/>
    </xf>
    <xf numFmtId="4" fontId="8" fillId="0" borderId="31" xfId="0" applyNumberFormat="1" applyFont="1" applyFill="1" applyBorder="1" applyAlignment="1">
      <alignment horizontal="right"/>
    </xf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4" fontId="8" fillId="0" borderId="37" xfId="0" applyNumberFormat="1" applyFont="1" applyBorder="1" applyAlignment="1">
      <alignment/>
    </xf>
    <xf numFmtId="4" fontId="11" fillId="0" borderId="38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0" fontId="8" fillId="0" borderId="39" xfId="0" applyFont="1" applyBorder="1" applyAlignment="1">
      <alignment/>
    </xf>
    <xf numFmtId="4" fontId="8" fillId="0" borderId="23" xfId="0" applyNumberFormat="1" applyFont="1" applyFill="1" applyBorder="1" applyAlignment="1">
      <alignment horizontal="right"/>
    </xf>
    <xf numFmtId="4" fontId="8" fillId="0" borderId="40" xfId="0" applyNumberFormat="1" applyFont="1" applyBorder="1" applyAlignment="1">
      <alignment/>
    </xf>
    <xf numFmtId="4" fontId="8" fillId="0" borderId="20" xfId="0" applyNumberFormat="1" applyFont="1" applyFill="1" applyBorder="1" applyAlignment="1">
      <alignment horizontal="right"/>
    </xf>
    <xf numFmtId="4" fontId="11" fillId="0" borderId="41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8" fillId="0" borderId="43" xfId="0" applyFont="1" applyBorder="1" applyAlignment="1">
      <alignment/>
    </xf>
    <xf numFmtId="4" fontId="20" fillId="0" borderId="21" xfId="0" applyNumberFormat="1" applyFont="1" applyFill="1" applyBorder="1" applyAlignment="1">
      <alignment horizontal="right"/>
    </xf>
    <xf numFmtId="4" fontId="20" fillId="0" borderId="22" xfId="0" applyNumberFormat="1" applyFont="1" applyBorder="1" applyAlignment="1">
      <alignment/>
    </xf>
    <xf numFmtId="4" fontId="8" fillId="0" borderId="44" xfId="0" applyNumberFormat="1" applyFont="1" applyBorder="1" applyAlignment="1">
      <alignment horizontal="right"/>
    </xf>
    <xf numFmtId="4" fontId="10" fillId="0" borderId="45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6" fillId="0" borderId="46" xfId="0" applyFont="1" applyBorder="1" applyAlignment="1">
      <alignment horizontal="center"/>
    </xf>
    <xf numFmtId="4" fontId="6" fillId="0" borderId="47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6" fillId="2" borderId="50" xfId="0" applyNumberFormat="1" applyFont="1" applyFill="1" applyBorder="1" applyAlignment="1">
      <alignment/>
    </xf>
    <xf numFmtId="4" fontId="0" fillId="0" borderId="51" xfId="0" applyNumberFormat="1" applyBorder="1" applyAlignment="1">
      <alignment/>
    </xf>
    <xf numFmtId="4" fontId="6" fillId="0" borderId="52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8" fillId="0" borderId="55" xfId="0" applyFont="1" applyBorder="1" applyAlignment="1">
      <alignment/>
    </xf>
    <xf numFmtId="4" fontId="8" fillId="0" borderId="56" xfId="0" applyNumberFormat="1" applyFont="1" applyBorder="1" applyAlignment="1">
      <alignment horizontal="right"/>
    </xf>
    <xf numFmtId="4" fontId="8" fillId="0" borderId="57" xfId="0" applyNumberFormat="1" applyFont="1" applyBorder="1" applyAlignment="1">
      <alignment horizontal="right"/>
    </xf>
    <xf numFmtId="4" fontId="8" fillId="0" borderId="58" xfId="0" applyNumberFormat="1" applyFont="1" applyBorder="1" applyAlignment="1">
      <alignment horizontal="right"/>
    </xf>
    <xf numFmtId="4" fontId="11" fillId="0" borderId="59" xfId="0" applyNumberFormat="1" applyFont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0" fillId="0" borderId="60" xfId="0" applyNumberFormat="1" applyFont="1" applyFill="1" applyBorder="1" applyAlignment="1">
      <alignment/>
    </xf>
    <xf numFmtId="181" fontId="19" fillId="0" borderId="18" xfId="0" applyNumberFormat="1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4" fontId="8" fillId="0" borderId="23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11" fillId="0" borderId="62" xfId="0" applyNumberFormat="1" applyFont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19" fillId="0" borderId="18" xfId="0" applyFont="1" applyBorder="1" applyAlignment="1">
      <alignment horizontal="center"/>
    </xf>
    <xf numFmtId="4" fontId="20" fillId="0" borderId="22" xfId="0" applyNumberFormat="1" applyFont="1" applyBorder="1" applyAlignment="1">
      <alignment horizontal="right"/>
    </xf>
    <xf numFmtId="4" fontId="20" fillId="0" borderId="40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4" fontId="8" fillId="0" borderId="7" xfId="0" applyNumberFormat="1" applyFont="1" applyFill="1" applyBorder="1" applyAlignment="1">
      <alignment horizontal="right"/>
    </xf>
    <xf numFmtId="4" fontId="8" fillId="0" borderId="40" xfId="0" applyNumberFormat="1" applyFont="1" applyFill="1" applyBorder="1" applyAlignment="1">
      <alignment horizontal="right"/>
    </xf>
    <xf numFmtId="0" fontId="19" fillId="0" borderId="6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8" fillId="0" borderId="65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46" xfId="0" applyFont="1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66" xfId="0" applyNumberFormat="1" applyFont="1" applyBorder="1" applyAlignment="1">
      <alignment/>
    </xf>
    <xf numFmtId="4" fontId="6" fillId="3" borderId="50" xfId="0" applyNumberFormat="1" applyFont="1" applyFill="1" applyBorder="1" applyAlignment="1">
      <alignment/>
    </xf>
    <xf numFmtId="4" fontId="0" fillId="0" borderId="50" xfId="0" applyNumberFormat="1" applyBorder="1" applyAlignment="1">
      <alignment/>
    </xf>
    <xf numFmtId="4" fontId="6" fillId="0" borderId="67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0" fillId="0" borderId="68" xfId="0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 horizontal="center"/>
    </xf>
    <xf numFmtId="4" fontId="10" fillId="0" borderId="71" xfId="0" applyNumberFormat="1" applyFont="1" applyBorder="1" applyAlignment="1">
      <alignment/>
    </xf>
    <xf numFmtId="0" fontId="8" fillId="0" borderId="68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73" xfId="0" applyFont="1" applyBorder="1" applyAlignment="1">
      <alignment/>
    </xf>
    <xf numFmtId="4" fontId="8" fillId="0" borderId="74" xfId="0" applyNumberFormat="1" applyFont="1" applyBorder="1" applyAlignment="1">
      <alignment/>
    </xf>
    <xf numFmtId="4" fontId="8" fillId="0" borderId="75" xfId="0" applyNumberFormat="1" applyFont="1" applyBorder="1" applyAlignment="1">
      <alignment/>
    </xf>
    <xf numFmtId="4" fontId="20" fillId="0" borderId="76" xfId="0" applyNumberFormat="1" applyFont="1" applyBorder="1" applyAlignment="1">
      <alignment/>
    </xf>
    <xf numFmtId="4" fontId="8" fillId="0" borderId="77" xfId="0" applyNumberFormat="1" applyFont="1" applyBorder="1" applyAlignment="1">
      <alignment/>
    </xf>
    <xf numFmtId="4" fontId="8" fillId="0" borderId="78" xfId="0" applyNumberFormat="1" applyFont="1" applyBorder="1" applyAlignment="1">
      <alignment/>
    </xf>
    <xf numFmtId="4" fontId="9" fillId="0" borderId="74" xfId="0" applyNumberFormat="1" applyFont="1" applyBorder="1" applyAlignment="1">
      <alignment/>
    </xf>
    <xf numFmtId="4" fontId="9" fillId="0" borderId="79" xfId="0" applyNumberFormat="1" applyFont="1" applyBorder="1" applyAlignment="1">
      <alignment/>
    </xf>
    <xf numFmtId="4" fontId="8" fillId="0" borderId="80" xfId="0" applyNumberFormat="1" applyFont="1" applyBorder="1" applyAlignment="1">
      <alignment/>
    </xf>
    <xf numFmtId="4" fontId="8" fillId="0" borderId="81" xfId="0" applyNumberFormat="1" applyFont="1" applyBorder="1" applyAlignment="1">
      <alignment/>
    </xf>
    <xf numFmtId="4" fontId="20" fillId="0" borderId="82" xfId="0" applyNumberFormat="1" applyFont="1" applyBorder="1" applyAlignment="1">
      <alignment/>
    </xf>
    <xf numFmtId="4" fontId="8" fillId="0" borderId="83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4" fontId="8" fillId="0" borderId="84" xfId="0" applyNumberFormat="1" applyFont="1" applyBorder="1" applyAlignment="1">
      <alignment/>
    </xf>
    <xf numFmtId="4" fontId="9" fillId="0" borderId="80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0" fontId="25" fillId="0" borderId="68" xfId="0" applyFont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85" xfId="0" applyNumberFormat="1" applyFont="1" applyBorder="1" applyAlignment="1">
      <alignment/>
    </xf>
    <xf numFmtId="4" fontId="26" fillId="0" borderId="2" xfId="0" applyNumberFormat="1" applyFont="1" applyBorder="1" applyAlignment="1">
      <alignment/>
    </xf>
    <xf numFmtId="4" fontId="11" fillId="0" borderId="49" xfId="0" applyNumberFormat="1" applyFont="1" applyBorder="1" applyAlignment="1">
      <alignment/>
    </xf>
    <xf numFmtId="4" fontId="11" fillId="0" borderId="66" xfId="0" applyNumberFormat="1" applyFont="1" applyBorder="1" applyAlignment="1">
      <alignment/>
    </xf>
    <xf numFmtId="4" fontId="10" fillId="0" borderId="86" xfId="0" applyNumberFormat="1" applyFont="1" applyBorder="1" applyAlignment="1">
      <alignment/>
    </xf>
    <xf numFmtId="4" fontId="6" fillId="0" borderId="8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75" xfId="0" applyFont="1" applyBorder="1" applyAlignment="1">
      <alignment/>
    </xf>
    <xf numFmtId="4" fontId="0" fillId="0" borderId="75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88" xfId="0" applyFont="1" applyBorder="1" applyAlignment="1">
      <alignment horizontal="center"/>
    </xf>
    <xf numFmtId="4" fontId="11" fillId="0" borderId="71" xfId="0" applyNumberFormat="1" applyFont="1" applyBorder="1" applyAlignment="1">
      <alignment/>
    </xf>
    <xf numFmtId="0" fontId="6" fillId="0" borderId="1" xfId="0" applyFont="1" applyBorder="1" applyAlignment="1">
      <alignment/>
    </xf>
    <xf numFmtId="2" fontId="0" fillId="0" borderId="71" xfId="0" applyNumberFormat="1" applyBorder="1" applyAlignment="1">
      <alignment/>
    </xf>
    <xf numFmtId="0" fontId="19" fillId="0" borderId="89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91" xfId="0" applyFont="1" applyBorder="1" applyAlignment="1">
      <alignment/>
    </xf>
    <xf numFmtId="4" fontId="8" fillId="0" borderId="90" xfId="0" applyNumberFormat="1" applyFont="1" applyBorder="1" applyAlignment="1">
      <alignment/>
    </xf>
    <xf numFmtId="4" fontId="8" fillId="0" borderId="92" xfId="0" applyNumberFormat="1" applyFont="1" applyBorder="1" applyAlignment="1">
      <alignment/>
    </xf>
    <xf numFmtId="4" fontId="8" fillId="0" borderId="93" xfId="0" applyNumberFormat="1" applyFont="1" applyBorder="1" applyAlignment="1">
      <alignment/>
    </xf>
    <xf numFmtId="4" fontId="8" fillId="0" borderId="94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4" fontId="8" fillId="0" borderId="41" xfId="0" applyNumberFormat="1" applyFont="1" applyBorder="1" applyAlignment="1">
      <alignment horizontal="right"/>
    </xf>
    <xf numFmtId="4" fontId="8" fillId="0" borderId="95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0" fontId="11" fillId="0" borderId="11" xfId="0" applyFont="1" applyBorder="1" applyAlignment="1">
      <alignment/>
    </xf>
    <xf numFmtId="4" fontId="11" fillId="0" borderId="96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0" fontId="0" fillId="0" borderId="75" xfId="0" applyBorder="1" applyAlignment="1">
      <alignment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28" fillId="0" borderId="58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97" xfId="0" applyFont="1" applyBorder="1" applyAlignment="1">
      <alignment horizontal="right"/>
    </xf>
    <xf numFmtId="0" fontId="28" fillId="0" borderId="98" xfId="0" applyFont="1" applyBorder="1" applyAlignment="1">
      <alignment horizontal="right"/>
    </xf>
    <xf numFmtId="0" fontId="0" fillId="0" borderId="41" xfId="0" applyBorder="1" applyAlignment="1">
      <alignment horizontal="left"/>
    </xf>
    <xf numFmtId="0" fontId="0" fillId="0" borderId="15" xfId="0" applyFont="1" applyBorder="1" applyAlignment="1">
      <alignment horizontal="right"/>
    </xf>
    <xf numFmtId="0" fontId="28" fillId="0" borderId="99" xfId="0" applyFont="1" applyBorder="1" applyAlignment="1">
      <alignment/>
    </xf>
    <xf numFmtId="0" fontId="28" fillId="0" borderId="98" xfId="0" applyFont="1" applyBorder="1" applyAlignment="1">
      <alignment/>
    </xf>
    <xf numFmtId="0" fontId="0" fillId="0" borderId="41" xfId="0" applyBorder="1" applyAlignment="1">
      <alignment/>
    </xf>
    <xf numFmtId="0" fontId="0" fillId="0" borderId="99" xfId="0" applyBorder="1" applyAlignment="1">
      <alignment horizontal="right"/>
    </xf>
    <xf numFmtId="0" fontId="28" fillId="0" borderId="100" xfId="0" applyFont="1" applyBorder="1" applyAlignment="1">
      <alignment/>
    </xf>
    <xf numFmtId="0" fontId="28" fillId="0" borderId="40" xfId="0" applyFont="1" applyBorder="1" applyAlignment="1">
      <alignment/>
    </xf>
    <xf numFmtId="0" fontId="0" fillId="0" borderId="23" xfId="0" applyBorder="1" applyAlignment="1">
      <alignment/>
    </xf>
    <xf numFmtId="0" fontId="0" fillId="0" borderId="100" xfId="0" applyBorder="1" applyAlignment="1">
      <alignment horizontal="right"/>
    </xf>
    <xf numFmtId="0" fontId="28" fillId="0" borderId="101" xfId="0" applyFont="1" applyBorder="1" applyAlignment="1">
      <alignment/>
    </xf>
    <xf numFmtId="0" fontId="28" fillId="0" borderId="102" xfId="0" applyFont="1" applyBorder="1" applyAlignment="1">
      <alignment/>
    </xf>
    <xf numFmtId="0" fontId="0" fillId="0" borderId="38" xfId="0" applyBorder="1" applyAlignment="1">
      <alignment/>
    </xf>
    <xf numFmtId="0" fontId="0" fillId="0" borderId="101" xfId="0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4" fontId="8" fillId="0" borderId="104" xfId="0" applyNumberFormat="1" applyFont="1" applyBorder="1" applyAlignment="1">
      <alignment horizontal="right"/>
    </xf>
    <xf numFmtId="4" fontId="8" fillId="0" borderId="105" xfId="0" applyNumberFormat="1" applyFont="1" applyBorder="1" applyAlignment="1">
      <alignment horizontal="right"/>
    </xf>
    <xf numFmtId="4" fontId="11" fillId="0" borderId="106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107" xfId="0" applyNumberFormat="1" applyFont="1" applyBorder="1" applyAlignment="1">
      <alignment/>
    </xf>
    <xf numFmtId="4" fontId="8" fillId="0" borderId="108" xfId="0" applyNumberFormat="1" applyFont="1" applyBorder="1" applyAlignment="1">
      <alignment horizontal="right"/>
    </xf>
    <xf numFmtId="4" fontId="8" fillId="0" borderId="106" xfId="0" applyNumberFormat="1" applyFont="1" applyBorder="1" applyAlignment="1">
      <alignment horizontal="right"/>
    </xf>
    <xf numFmtId="4" fontId="8" fillId="0" borderId="109" xfId="0" applyNumberFormat="1" applyFont="1" applyFill="1" applyBorder="1" applyAlignment="1">
      <alignment horizontal="right"/>
    </xf>
    <xf numFmtId="4" fontId="8" fillId="0" borderId="104" xfId="0" applyNumberFormat="1" applyFont="1" applyFill="1" applyBorder="1" applyAlignment="1">
      <alignment horizontal="right"/>
    </xf>
    <xf numFmtId="4" fontId="20" fillId="0" borderId="104" xfId="0" applyNumberFormat="1" applyFont="1" applyFill="1" applyBorder="1" applyAlignment="1">
      <alignment horizontal="right"/>
    </xf>
    <xf numFmtId="4" fontId="8" fillId="0" borderId="104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8" fillId="0" borderId="29" xfId="0" applyNumberFormat="1" applyFont="1" applyBorder="1" applyAlignment="1">
      <alignment horizontal="right"/>
    </xf>
    <xf numFmtId="0" fontId="6" fillId="0" borderId="110" xfId="0" applyFont="1" applyBorder="1" applyAlignment="1">
      <alignment horizontal="center"/>
    </xf>
    <xf numFmtId="0" fontId="0" fillId="0" borderId="111" xfId="0" applyBorder="1" applyAlignment="1">
      <alignment/>
    </xf>
    <xf numFmtId="0" fontId="28" fillId="0" borderId="112" xfId="0" applyFont="1" applyBorder="1" applyAlignment="1">
      <alignment horizontal="right"/>
    </xf>
    <xf numFmtId="0" fontId="28" fillId="0" borderId="99" xfId="0" applyFont="1" applyBorder="1" applyAlignment="1">
      <alignment horizontal="right"/>
    </xf>
    <xf numFmtId="0" fontId="0" fillId="0" borderId="80" xfId="0" applyBorder="1" applyAlignment="1">
      <alignment/>
    </xf>
    <xf numFmtId="0" fontId="0" fillId="0" borderId="113" xfId="0" applyBorder="1" applyAlignment="1">
      <alignment horizontal="right"/>
    </xf>
    <xf numFmtId="0" fontId="0" fillId="0" borderId="41" xfId="0" applyFill="1" applyBorder="1" applyAlignment="1">
      <alignment/>
    </xf>
    <xf numFmtId="0" fontId="29" fillId="0" borderId="62" xfId="0" applyFont="1" applyBorder="1" applyAlignment="1">
      <alignment/>
    </xf>
    <xf numFmtId="0" fontId="8" fillId="0" borderId="19" xfId="0" applyFont="1" applyFill="1" applyBorder="1" applyAlignment="1">
      <alignment/>
    </xf>
    <xf numFmtId="0" fontId="28" fillId="0" borderId="99" xfId="0" applyFont="1" applyFill="1" applyBorder="1" applyAlignment="1">
      <alignment horizontal="right"/>
    </xf>
    <xf numFmtId="0" fontId="28" fillId="0" borderId="98" xfId="0" applyFont="1" applyFill="1" applyBorder="1" applyAlignment="1">
      <alignment horizontal="right"/>
    </xf>
    <xf numFmtId="0" fontId="0" fillId="0" borderId="41" xfId="0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8" fillId="0" borderId="114" xfId="0" applyFont="1" applyBorder="1" applyAlignment="1">
      <alignment/>
    </xf>
    <xf numFmtId="4" fontId="9" fillId="0" borderId="60" xfId="0" applyNumberFormat="1" applyFont="1" applyBorder="1" applyAlignment="1">
      <alignment/>
    </xf>
    <xf numFmtId="4" fontId="9" fillId="0" borderId="107" xfId="0" applyNumberFormat="1" applyFont="1" applyBorder="1" applyAlignment="1">
      <alignment/>
    </xf>
    <xf numFmtId="4" fontId="8" fillId="0" borderId="115" xfId="0" applyNumberFormat="1" applyFont="1" applyBorder="1" applyAlignment="1">
      <alignment/>
    </xf>
    <xf numFmtId="0" fontId="11" fillId="0" borderId="75" xfId="0" applyFont="1" applyFill="1" applyBorder="1" applyAlignment="1">
      <alignment/>
    </xf>
    <xf numFmtId="0" fontId="28" fillId="0" borderId="116" xfId="0" applyFont="1" applyBorder="1" applyAlignment="1">
      <alignment/>
    </xf>
    <xf numFmtId="0" fontId="28" fillId="0" borderId="34" xfId="0" applyFont="1" applyBorder="1" applyAlignment="1">
      <alignment/>
    </xf>
    <xf numFmtId="0" fontId="27" fillId="0" borderId="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6" xfId="0" applyFont="1" applyBorder="1" applyAlignment="1">
      <alignment/>
    </xf>
    <xf numFmtId="0" fontId="27" fillId="0" borderId="26" xfId="0" applyFont="1" applyFill="1" applyBorder="1" applyAlignment="1">
      <alignment horizontal="center"/>
    </xf>
    <xf numFmtId="0" fontId="28" fillId="0" borderId="9" xfId="0" applyFont="1" applyBorder="1" applyAlignment="1">
      <alignment/>
    </xf>
    <xf numFmtId="0" fontId="28" fillId="0" borderId="10" xfId="0" applyFont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30" fillId="0" borderId="117" xfId="0" applyFont="1" applyBorder="1" applyAlignment="1">
      <alignment horizontal="center"/>
    </xf>
    <xf numFmtId="0" fontId="30" fillId="0" borderId="118" xfId="0" applyFont="1" applyBorder="1" applyAlignment="1">
      <alignment horizontal="center"/>
    </xf>
    <xf numFmtId="0" fontId="30" fillId="0" borderId="119" xfId="0" applyFont="1" applyBorder="1" applyAlignment="1">
      <alignment horizontal="center"/>
    </xf>
    <xf numFmtId="0" fontId="30" fillId="0" borderId="120" xfId="0" applyFont="1" applyBorder="1" applyAlignment="1">
      <alignment horizontal="center"/>
    </xf>
    <xf numFmtId="180" fontId="30" fillId="0" borderId="120" xfId="0" applyNumberFormat="1" applyFont="1" applyBorder="1" applyAlignment="1">
      <alignment horizontal="center"/>
    </xf>
    <xf numFmtId="180" fontId="30" fillId="0" borderId="121" xfId="0" applyNumberFormat="1" applyFont="1" applyBorder="1" applyAlignment="1">
      <alignment horizontal="center"/>
    </xf>
    <xf numFmtId="180" fontId="30" fillId="0" borderId="122" xfId="0" applyNumberFormat="1" applyFont="1" applyBorder="1" applyAlignment="1">
      <alignment horizontal="center"/>
    </xf>
    <xf numFmtId="180" fontId="30" fillId="0" borderId="123" xfId="0" applyNumberFormat="1" applyFont="1" applyBorder="1" applyAlignment="1">
      <alignment horizontal="center"/>
    </xf>
    <xf numFmtId="0" fontId="30" fillId="0" borderId="120" xfId="0" applyFont="1" applyFill="1" applyBorder="1" applyAlignment="1">
      <alignment horizontal="center"/>
    </xf>
    <xf numFmtId="0" fontId="30" fillId="0" borderId="124" xfId="0" applyNumberFormat="1" applyFont="1" applyFill="1" applyBorder="1" applyAlignment="1">
      <alignment horizontal="center"/>
    </xf>
    <xf numFmtId="0" fontId="30" fillId="0" borderId="125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180" fontId="30" fillId="0" borderId="126" xfId="0" applyNumberFormat="1" applyFont="1" applyBorder="1" applyAlignment="1">
      <alignment/>
    </xf>
    <xf numFmtId="180" fontId="30" fillId="0" borderId="122" xfId="0" applyNumberFormat="1" applyFont="1" applyBorder="1" applyAlignment="1">
      <alignment/>
    </xf>
    <xf numFmtId="180" fontId="30" fillId="0" borderId="121" xfId="0" applyNumberFormat="1" applyFont="1" applyBorder="1" applyAlignment="1">
      <alignment/>
    </xf>
    <xf numFmtId="0" fontId="31" fillId="0" borderId="123" xfId="0" applyFont="1" applyBorder="1" applyAlignment="1">
      <alignment/>
    </xf>
    <xf numFmtId="0" fontId="7" fillId="0" borderId="127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0" fillId="0" borderId="132" xfId="0" applyFont="1" applyFill="1" applyBorder="1" applyAlignment="1">
      <alignment horizontal="right"/>
    </xf>
    <xf numFmtId="0" fontId="0" fillId="0" borderId="132" xfId="0" applyFill="1" applyBorder="1" applyAlignment="1">
      <alignment horizontal="right"/>
    </xf>
    <xf numFmtId="0" fontId="0" fillId="0" borderId="133" xfId="0" applyFill="1" applyBorder="1" applyAlignment="1">
      <alignment horizontal="right"/>
    </xf>
    <xf numFmtId="0" fontId="29" fillId="0" borderId="134" xfId="0" applyFont="1" applyFill="1" applyBorder="1" applyAlignment="1">
      <alignment/>
    </xf>
    <xf numFmtId="0" fontId="0" fillId="0" borderId="134" xfId="0" applyFill="1" applyBorder="1" applyAlignment="1">
      <alignment horizontal="right"/>
    </xf>
    <xf numFmtId="0" fontId="0" fillId="0" borderId="135" xfId="0" applyFill="1" applyBorder="1" applyAlignment="1">
      <alignment horizontal="right"/>
    </xf>
    <xf numFmtId="0" fontId="0" fillId="0" borderId="136" xfId="0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37" xfId="0" applyFont="1" applyBorder="1" applyAlignment="1">
      <alignment horizontal="center"/>
    </xf>
    <xf numFmtId="0" fontId="25" fillId="0" borderId="138" xfId="0" applyFont="1" applyBorder="1" applyAlignment="1">
      <alignment horizontal="center"/>
    </xf>
    <xf numFmtId="0" fontId="11" fillId="0" borderId="137" xfId="0" applyFont="1" applyBorder="1" applyAlignment="1">
      <alignment horizontal="center"/>
    </xf>
    <xf numFmtId="0" fontId="11" fillId="0" borderId="1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33850" y="3990975"/>
          <a:ext cx="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171450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533400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238125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ulky\Rozpo&#269;et\Rozpo&#269;et%202007%20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Příjmy - návrh"/>
      <sheetName val="Výdaje - návrh"/>
      <sheetName val="Výdaje-správa"/>
      <sheetName val="Transfery"/>
    </sheetNames>
    <sheetDataSet>
      <sheetData sheetId="0">
        <row r="7">
          <cell r="K7">
            <v>200</v>
          </cell>
        </row>
        <row r="8">
          <cell r="K8">
            <v>200</v>
          </cell>
        </row>
        <row r="10">
          <cell r="K10">
            <v>750</v>
          </cell>
        </row>
        <row r="13">
          <cell r="K13">
            <v>780</v>
          </cell>
        </row>
        <row r="14">
          <cell r="K14">
            <v>40</v>
          </cell>
        </row>
        <row r="15">
          <cell r="K15">
            <v>13</v>
          </cell>
        </row>
        <row r="16">
          <cell r="K16">
            <v>140</v>
          </cell>
        </row>
        <row r="17">
          <cell r="K17">
            <v>80</v>
          </cell>
        </row>
        <row r="18">
          <cell r="K18">
            <v>200</v>
          </cell>
        </row>
        <row r="19">
          <cell r="K19">
            <v>1500</v>
          </cell>
        </row>
        <row r="20">
          <cell r="K20">
            <v>25</v>
          </cell>
        </row>
        <row r="23">
          <cell r="K23">
            <v>235</v>
          </cell>
        </row>
        <row r="25">
          <cell r="K25">
            <v>100</v>
          </cell>
        </row>
        <row r="30">
          <cell r="K30">
            <v>110</v>
          </cell>
        </row>
        <row r="31">
          <cell r="K31">
            <v>80</v>
          </cell>
        </row>
        <row r="32">
          <cell r="K32">
            <v>500</v>
          </cell>
        </row>
        <row r="34">
          <cell r="K34">
            <v>450</v>
          </cell>
        </row>
        <row r="36">
          <cell r="K36">
            <v>450</v>
          </cell>
        </row>
        <row r="37">
          <cell r="K37">
            <v>3</v>
          </cell>
        </row>
        <row r="38">
          <cell r="K38">
            <v>2</v>
          </cell>
        </row>
        <row r="39">
          <cell r="K39">
            <v>5</v>
          </cell>
        </row>
        <row r="40">
          <cell r="K40">
            <v>250</v>
          </cell>
        </row>
        <row r="42">
          <cell r="K42">
            <v>20</v>
          </cell>
        </row>
        <row r="43">
          <cell r="K43">
            <v>2340</v>
          </cell>
        </row>
        <row r="44">
          <cell r="K44">
            <v>200</v>
          </cell>
        </row>
        <row r="45">
          <cell r="K45">
            <v>20</v>
          </cell>
        </row>
        <row r="46">
          <cell r="K46">
            <v>250</v>
          </cell>
        </row>
        <row r="50">
          <cell r="K50">
            <v>90</v>
          </cell>
        </row>
        <row r="61">
          <cell r="K61">
            <v>-1200</v>
          </cell>
        </row>
        <row r="63">
          <cell r="K63">
            <v>-1038</v>
          </cell>
        </row>
      </sheetData>
      <sheetData sheetId="1">
        <row r="6">
          <cell r="K6">
            <v>65</v>
          </cell>
        </row>
        <row r="9">
          <cell r="K9">
            <v>450</v>
          </cell>
        </row>
        <row r="10">
          <cell r="K10">
            <v>300</v>
          </cell>
        </row>
        <row r="12">
          <cell r="K12">
            <v>132</v>
          </cell>
        </row>
        <row r="13">
          <cell r="K13">
            <v>55</v>
          </cell>
        </row>
        <row r="17">
          <cell r="K17">
            <v>3300</v>
          </cell>
        </row>
        <row r="18">
          <cell r="K18">
            <v>10</v>
          </cell>
        </row>
        <row r="19">
          <cell r="K19">
            <v>80</v>
          </cell>
        </row>
        <row r="20">
          <cell r="K20">
            <v>200</v>
          </cell>
        </row>
        <row r="21">
          <cell r="K21">
            <v>30</v>
          </cell>
        </row>
        <row r="23">
          <cell r="K23">
            <v>15</v>
          </cell>
        </row>
        <row r="26">
          <cell r="K26">
            <v>30</v>
          </cell>
        </row>
        <row r="27">
          <cell r="K27">
            <v>50</v>
          </cell>
        </row>
        <row r="28">
          <cell r="K28">
            <v>770</v>
          </cell>
        </row>
        <row r="29">
          <cell r="K29">
            <v>90</v>
          </cell>
        </row>
        <row r="32">
          <cell r="K32">
            <v>245</v>
          </cell>
        </row>
        <row r="33">
          <cell r="K33">
            <v>40</v>
          </cell>
        </row>
        <row r="34">
          <cell r="K34">
            <v>85</v>
          </cell>
        </row>
        <row r="37">
          <cell r="K37">
            <v>550</v>
          </cell>
        </row>
        <row r="39">
          <cell r="K39">
            <v>150</v>
          </cell>
        </row>
        <row r="40">
          <cell r="K40">
            <v>350</v>
          </cell>
        </row>
        <row r="41">
          <cell r="K41">
            <v>60</v>
          </cell>
        </row>
        <row r="44">
          <cell r="K44">
            <v>1000</v>
          </cell>
        </row>
        <row r="45">
          <cell r="K45">
            <v>1300</v>
          </cell>
        </row>
        <row r="46">
          <cell r="K46">
            <v>40</v>
          </cell>
        </row>
        <row r="47">
          <cell r="K47">
            <v>3</v>
          </cell>
        </row>
        <row r="48">
          <cell r="K48">
            <v>4</v>
          </cell>
        </row>
        <row r="49">
          <cell r="K49">
            <v>100</v>
          </cell>
        </row>
        <row r="52">
          <cell r="K52">
            <v>30</v>
          </cell>
        </row>
        <row r="55">
          <cell r="K55">
            <v>210</v>
          </cell>
        </row>
        <row r="56">
          <cell r="K56">
            <v>1750</v>
          </cell>
        </row>
        <row r="60">
          <cell r="K60">
            <v>455</v>
          </cell>
        </row>
        <row r="61">
          <cell r="K61">
            <v>120</v>
          </cell>
        </row>
        <row r="62">
          <cell r="K62">
            <v>200</v>
          </cell>
        </row>
        <row r="63">
          <cell r="K63">
            <v>750</v>
          </cell>
        </row>
        <row r="65">
          <cell r="K6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28">
      <selection activeCell="N28" sqref="N28"/>
    </sheetView>
  </sheetViews>
  <sheetFormatPr defaultColWidth="9.140625" defaultRowHeight="12.75"/>
  <cols>
    <col min="1" max="1" width="5.421875" style="0" customWidth="1"/>
    <col min="2" max="2" width="4.140625" style="0" customWidth="1"/>
    <col min="3" max="3" width="52.421875" style="0" customWidth="1"/>
    <col min="4" max="4" width="8.8515625" style="0" hidden="1" customWidth="1"/>
    <col min="5" max="6" width="6.8515625" style="0" hidden="1" customWidth="1"/>
    <col min="7" max="7" width="7.8515625" style="0" hidden="1" customWidth="1"/>
    <col min="8" max="9" width="8.28125" style="0" hidden="1" customWidth="1"/>
    <col min="10" max="10" width="9.00390625" style="0" hidden="1" customWidth="1"/>
    <col min="11" max="11" width="0" style="0" hidden="1" customWidth="1"/>
    <col min="13" max="13" width="10.421875" style="0" customWidth="1"/>
  </cols>
  <sheetData>
    <row r="1" spans="1:4" ht="14.25" customHeight="1">
      <c r="A1" s="91"/>
      <c r="B1" s="302" t="s">
        <v>63</v>
      </c>
      <c r="C1" s="303"/>
      <c r="D1" s="93"/>
    </row>
    <row r="2" spans="1:11" ht="16.5" customHeight="1" thickBot="1">
      <c r="A2" s="91"/>
      <c r="B2" s="92"/>
      <c r="C2" s="94" t="s">
        <v>166</v>
      </c>
      <c r="D2" s="95"/>
      <c r="K2" s="25"/>
    </row>
    <row r="3" spans="1:11" ht="16.5" customHeight="1" thickTop="1">
      <c r="A3" s="91"/>
      <c r="B3" s="92"/>
      <c r="C3" s="2" t="s">
        <v>142</v>
      </c>
      <c r="D3" s="95"/>
      <c r="K3" s="18"/>
    </row>
    <row r="4" spans="1:11" ht="16.5" customHeight="1">
      <c r="A4" s="91"/>
      <c r="B4" s="92"/>
      <c r="C4" s="94"/>
      <c r="D4" s="95"/>
      <c r="K4" s="18"/>
    </row>
    <row r="5" spans="1:11" ht="12" customHeight="1" thickBot="1">
      <c r="A5" s="91"/>
      <c r="B5" s="92"/>
      <c r="C5" s="94"/>
      <c r="D5" s="95"/>
      <c r="K5" s="18"/>
    </row>
    <row r="6" spans="1:12" ht="13.5" customHeight="1" thickBot="1" thickTop="1">
      <c r="A6" s="271" t="s">
        <v>28</v>
      </c>
      <c r="B6" s="272" t="s">
        <v>64</v>
      </c>
      <c r="C6" s="273" t="s">
        <v>2</v>
      </c>
      <c r="D6" s="274" t="s">
        <v>29</v>
      </c>
      <c r="E6" s="275">
        <v>39195</v>
      </c>
      <c r="F6" s="276">
        <v>39251</v>
      </c>
      <c r="G6" s="277">
        <v>39342</v>
      </c>
      <c r="H6" s="277">
        <v>39433</v>
      </c>
      <c r="I6" s="278">
        <v>39444</v>
      </c>
      <c r="J6" s="279" t="s">
        <v>30</v>
      </c>
      <c r="K6" s="280">
        <v>2007</v>
      </c>
      <c r="L6" s="6" t="s">
        <v>3</v>
      </c>
    </row>
    <row r="7" spans="1:12" ht="11.25" customHeight="1">
      <c r="A7" s="96"/>
      <c r="B7" s="97">
        <v>1111</v>
      </c>
      <c r="C7" s="98" t="s">
        <v>65</v>
      </c>
      <c r="D7" s="28">
        <v>3950</v>
      </c>
      <c r="E7" s="99"/>
      <c r="F7" s="100"/>
      <c r="G7" s="100"/>
      <c r="H7" s="100">
        <v>125</v>
      </c>
      <c r="I7" s="101">
        <v>347</v>
      </c>
      <c r="J7" s="102">
        <f aca="true" t="shared" si="0" ref="J7:J47">SUM(D7:I7)</f>
        <v>4422</v>
      </c>
      <c r="K7" s="103">
        <v>4421</v>
      </c>
      <c r="L7" s="104">
        <v>4300</v>
      </c>
    </row>
    <row r="8" spans="1:12" ht="11.25" customHeight="1">
      <c r="A8" s="105"/>
      <c r="B8" s="106">
        <v>1112</v>
      </c>
      <c r="C8" s="36" t="s">
        <v>66</v>
      </c>
      <c r="D8" s="107">
        <f>'[1]Příjmy'!K7</f>
        <v>200</v>
      </c>
      <c r="E8" s="108"/>
      <c r="F8" s="109"/>
      <c r="G8" s="109"/>
      <c r="H8" s="109">
        <v>130</v>
      </c>
      <c r="I8" s="110">
        <v>73</v>
      </c>
      <c r="J8" s="111">
        <f t="shared" si="0"/>
        <v>403</v>
      </c>
      <c r="K8" s="112">
        <v>402.8</v>
      </c>
      <c r="L8" s="46">
        <v>400</v>
      </c>
    </row>
    <row r="9" spans="1:12" ht="11.25" customHeight="1">
      <c r="A9" s="113"/>
      <c r="B9" s="106">
        <v>1113</v>
      </c>
      <c r="C9" s="36" t="s">
        <v>100</v>
      </c>
      <c r="D9" s="107">
        <f>'[1]Příjmy'!K8</f>
        <v>200</v>
      </c>
      <c r="E9" s="108"/>
      <c r="F9" s="109"/>
      <c r="G9" s="109"/>
      <c r="H9" s="109">
        <v>53</v>
      </c>
      <c r="I9" s="110">
        <v>8</v>
      </c>
      <c r="J9" s="111">
        <f t="shared" si="0"/>
        <v>261</v>
      </c>
      <c r="K9" s="112">
        <v>260.5</v>
      </c>
      <c r="L9" s="46">
        <v>300</v>
      </c>
    </row>
    <row r="10" spans="1:12" ht="11.25" customHeight="1">
      <c r="A10" s="113"/>
      <c r="B10" s="106">
        <v>1121</v>
      </c>
      <c r="C10" s="36" t="s">
        <v>67</v>
      </c>
      <c r="D10" s="107">
        <v>4100</v>
      </c>
      <c r="E10" s="108"/>
      <c r="F10" s="109"/>
      <c r="G10" s="109"/>
      <c r="H10" s="109">
        <v>303</v>
      </c>
      <c r="I10" s="110">
        <v>326</v>
      </c>
      <c r="J10" s="111">
        <f t="shared" si="0"/>
        <v>4729</v>
      </c>
      <c r="K10" s="112">
        <v>4728.8</v>
      </c>
      <c r="L10" s="46">
        <v>5700</v>
      </c>
    </row>
    <row r="11" spans="1:12" ht="11.25" customHeight="1">
      <c r="A11" s="105"/>
      <c r="B11" s="106">
        <v>1122</v>
      </c>
      <c r="C11" s="36" t="s">
        <v>68</v>
      </c>
      <c r="D11" s="107">
        <f>'[1]Příjmy'!K10</f>
        <v>750</v>
      </c>
      <c r="E11" s="108"/>
      <c r="F11" s="114">
        <v>-267.4</v>
      </c>
      <c r="G11" s="114"/>
      <c r="H11" s="114"/>
      <c r="I11" s="115"/>
      <c r="J11" s="111">
        <f t="shared" si="0"/>
        <v>482.6</v>
      </c>
      <c r="K11" s="112">
        <v>482.6</v>
      </c>
      <c r="L11" s="46">
        <v>700</v>
      </c>
    </row>
    <row r="12" spans="1:12" ht="11.25" customHeight="1">
      <c r="A12" s="113"/>
      <c r="B12" s="106">
        <v>1211</v>
      </c>
      <c r="C12" s="36" t="s">
        <v>69</v>
      </c>
      <c r="D12" s="107">
        <v>6600</v>
      </c>
      <c r="E12" s="108"/>
      <c r="F12" s="109"/>
      <c r="G12" s="109"/>
      <c r="H12" s="109">
        <v>396</v>
      </c>
      <c r="I12" s="110"/>
      <c r="J12" s="111">
        <f t="shared" si="0"/>
        <v>6996</v>
      </c>
      <c r="K12" s="112">
        <v>6995.9</v>
      </c>
      <c r="L12" s="46">
        <v>7900</v>
      </c>
    </row>
    <row r="13" spans="1:12" ht="11.25" customHeight="1">
      <c r="A13" s="113"/>
      <c r="B13" s="106">
        <v>1334</v>
      </c>
      <c r="C13" s="36" t="s">
        <v>101</v>
      </c>
      <c r="D13" s="107"/>
      <c r="E13" s="108"/>
      <c r="F13" s="109"/>
      <c r="G13" s="109"/>
      <c r="H13" s="109"/>
      <c r="I13" s="110"/>
      <c r="J13" s="111"/>
      <c r="K13" s="112"/>
      <c r="L13" s="46">
        <v>2</v>
      </c>
    </row>
    <row r="14" spans="1:12" ht="11.25" customHeight="1">
      <c r="A14" s="113"/>
      <c r="B14" s="106">
        <v>1337</v>
      </c>
      <c r="C14" s="36" t="s">
        <v>70</v>
      </c>
      <c r="D14" s="107">
        <f>'[1]Příjmy'!K13</f>
        <v>780</v>
      </c>
      <c r="E14" s="108"/>
      <c r="F14" s="109"/>
      <c r="G14" s="109"/>
      <c r="H14" s="109"/>
      <c r="I14" s="115">
        <v>-5</v>
      </c>
      <c r="J14" s="111">
        <f t="shared" si="0"/>
        <v>775</v>
      </c>
      <c r="K14" s="43">
        <v>775.3</v>
      </c>
      <c r="L14" s="44">
        <v>780</v>
      </c>
    </row>
    <row r="15" spans="1:12" ht="11.25" customHeight="1">
      <c r="A15" s="105"/>
      <c r="B15" s="106">
        <v>1341</v>
      </c>
      <c r="C15" s="36" t="s">
        <v>71</v>
      </c>
      <c r="D15" s="107">
        <f>'[1]Příjmy'!K14</f>
        <v>40</v>
      </c>
      <c r="E15" s="108"/>
      <c r="F15" s="109"/>
      <c r="G15" s="109">
        <v>4</v>
      </c>
      <c r="H15" s="109"/>
      <c r="I15" s="110"/>
      <c r="J15" s="111">
        <f t="shared" si="0"/>
        <v>44</v>
      </c>
      <c r="K15" s="43">
        <v>44.8</v>
      </c>
      <c r="L15" s="44">
        <v>45</v>
      </c>
    </row>
    <row r="16" spans="1:12" ht="11.25" customHeight="1">
      <c r="A16" s="105"/>
      <c r="B16" s="106">
        <v>1343</v>
      </c>
      <c r="C16" s="36" t="s">
        <v>72</v>
      </c>
      <c r="D16" s="107">
        <f>'[1]Příjmy'!K15</f>
        <v>13</v>
      </c>
      <c r="E16" s="108"/>
      <c r="F16" s="109"/>
      <c r="G16" s="109"/>
      <c r="H16" s="109"/>
      <c r="I16" s="110"/>
      <c r="J16" s="111">
        <f t="shared" si="0"/>
        <v>13</v>
      </c>
      <c r="K16" s="43">
        <v>13.9</v>
      </c>
      <c r="L16" s="44">
        <v>10</v>
      </c>
    </row>
    <row r="17" spans="1:12" ht="11.25" customHeight="1">
      <c r="A17" s="105"/>
      <c r="B17" s="106">
        <v>1347</v>
      </c>
      <c r="C17" s="36" t="s">
        <v>73</v>
      </c>
      <c r="D17" s="107">
        <f>'[1]Příjmy'!K16</f>
        <v>140</v>
      </c>
      <c r="E17" s="108"/>
      <c r="F17" s="109"/>
      <c r="G17" s="109"/>
      <c r="H17" s="114">
        <v>-30</v>
      </c>
      <c r="I17" s="110">
        <v>10</v>
      </c>
      <c r="J17" s="111">
        <f t="shared" si="0"/>
        <v>120</v>
      </c>
      <c r="K17" s="43">
        <v>120</v>
      </c>
      <c r="L17" s="44">
        <v>120</v>
      </c>
    </row>
    <row r="18" spans="1:12" ht="11.25" customHeight="1">
      <c r="A18" s="113"/>
      <c r="B18" s="106">
        <v>1351</v>
      </c>
      <c r="C18" s="36" t="s">
        <v>74</v>
      </c>
      <c r="D18" s="107">
        <f>'[1]Příjmy'!K17</f>
        <v>80</v>
      </c>
      <c r="E18" s="108"/>
      <c r="F18" s="109"/>
      <c r="G18" s="109">
        <v>11</v>
      </c>
      <c r="H18" s="109"/>
      <c r="I18" s="110"/>
      <c r="J18" s="111">
        <f t="shared" si="0"/>
        <v>91</v>
      </c>
      <c r="K18" s="43">
        <v>91.5</v>
      </c>
      <c r="L18" s="44">
        <v>150</v>
      </c>
    </row>
    <row r="19" spans="1:12" ht="11.25" customHeight="1">
      <c r="A19" s="105"/>
      <c r="B19" s="106">
        <v>1361</v>
      </c>
      <c r="C19" s="36" t="s">
        <v>75</v>
      </c>
      <c r="D19" s="107">
        <f>'[1]Příjmy'!K18</f>
        <v>200</v>
      </c>
      <c r="E19" s="108"/>
      <c r="F19" s="109"/>
      <c r="G19" s="109"/>
      <c r="H19" s="109"/>
      <c r="I19" s="115">
        <v>-23</v>
      </c>
      <c r="J19" s="111">
        <f t="shared" si="0"/>
        <v>177</v>
      </c>
      <c r="K19" s="43">
        <v>176.5</v>
      </c>
      <c r="L19" s="44">
        <v>200</v>
      </c>
    </row>
    <row r="20" spans="1:12" ht="11.25" customHeight="1">
      <c r="A20" s="105"/>
      <c r="B20" s="106">
        <v>1511</v>
      </c>
      <c r="C20" s="36" t="s">
        <v>76</v>
      </c>
      <c r="D20" s="107">
        <f>'[1]Příjmy'!K19</f>
        <v>1500</v>
      </c>
      <c r="E20" s="108"/>
      <c r="F20" s="109"/>
      <c r="G20" s="109"/>
      <c r="H20" s="109"/>
      <c r="I20" s="110">
        <v>27</v>
      </c>
      <c r="J20" s="111">
        <f t="shared" si="0"/>
        <v>1527</v>
      </c>
      <c r="K20" s="43">
        <v>1527.5</v>
      </c>
      <c r="L20" s="44">
        <v>1550</v>
      </c>
    </row>
    <row r="21" spans="1:12" ht="11.25" customHeight="1">
      <c r="A21" s="105"/>
      <c r="B21" s="106">
        <v>2460</v>
      </c>
      <c r="C21" s="36" t="s">
        <v>77</v>
      </c>
      <c r="D21" s="107">
        <f>'[1]Příjmy'!K20</f>
        <v>25</v>
      </c>
      <c r="E21" s="108"/>
      <c r="F21" s="109"/>
      <c r="G21" s="109"/>
      <c r="H21" s="109"/>
      <c r="I21" s="110"/>
      <c r="J21" s="111">
        <f t="shared" si="0"/>
        <v>25</v>
      </c>
      <c r="K21" s="43">
        <v>23</v>
      </c>
      <c r="L21" s="44">
        <v>48</v>
      </c>
    </row>
    <row r="22" spans="1:12" ht="11.25" customHeight="1">
      <c r="A22" s="105"/>
      <c r="B22" s="106">
        <v>4112</v>
      </c>
      <c r="C22" s="116" t="s">
        <v>78</v>
      </c>
      <c r="D22" s="107">
        <v>1050.5</v>
      </c>
      <c r="E22" s="108"/>
      <c r="F22" s="109"/>
      <c r="G22" s="109"/>
      <c r="H22" s="109"/>
      <c r="I22" s="110"/>
      <c r="J22" s="111">
        <f t="shared" si="0"/>
        <v>1050.5</v>
      </c>
      <c r="K22" s="43">
        <v>1050.5</v>
      </c>
      <c r="L22" s="44">
        <v>1118.59</v>
      </c>
    </row>
    <row r="23" spans="1:12" ht="11.25" customHeight="1">
      <c r="A23" s="105"/>
      <c r="B23" s="106">
        <v>4116</v>
      </c>
      <c r="C23" s="36" t="s">
        <v>167</v>
      </c>
      <c r="D23" s="107">
        <f>'[1]Příjmy'!K23</f>
        <v>235</v>
      </c>
      <c r="E23" s="108"/>
      <c r="F23" s="109"/>
      <c r="G23" s="109">
        <v>150</v>
      </c>
      <c r="H23" s="109"/>
      <c r="I23" s="110">
        <v>13</v>
      </c>
      <c r="J23" s="111">
        <f t="shared" si="0"/>
        <v>398</v>
      </c>
      <c r="K23" s="43">
        <v>398.1</v>
      </c>
      <c r="L23" s="45">
        <v>1522</v>
      </c>
    </row>
    <row r="24" spans="1:12" ht="11.25" customHeight="1">
      <c r="A24" s="113"/>
      <c r="B24" s="106">
        <v>4121</v>
      </c>
      <c r="C24" s="36" t="s">
        <v>79</v>
      </c>
      <c r="D24" s="107">
        <f>'[1]Příjmy'!K25</f>
        <v>100</v>
      </c>
      <c r="E24" s="108"/>
      <c r="F24" s="109"/>
      <c r="G24" s="109"/>
      <c r="H24" s="109"/>
      <c r="I24" s="115">
        <v>-3</v>
      </c>
      <c r="J24" s="111">
        <f t="shared" si="0"/>
        <v>97</v>
      </c>
      <c r="K24" s="43">
        <v>96.6</v>
      </c>
      <c r="L24" s="46">
        <v>76.5</v>
      </c>
    </row>
    <row r="25" spans="1:12" ht="11.25" customHeight="1">
      <c r="A25" s="113"/>
      <c r="B25" s="106">
        <v>4134</v>
      </c>
      <c r="C25" s="36" t="s">
        <v>103</v>
      </c>
      <c r="D25" s="107">
        <f>'[1]Příjmy'!K30</f>
        <v>110</v>
      </c>
      <c r="E25" s="108"/>
      <c r="F25" s="109"/>
      <c r="G25" s="109"/>
      <c r="H25" s="109">
        <v>614</v>
      </c>
      <c r="I25" s="110">
        <v>31.5</v>
      </c>
      <c r="J25" s="111">
        <f t="shared" si="0"/>
        <v>755.5</v>
      </c>
      <c r="K25" s="43">
        <v>755.5</v>
      </c>
      <c r="L25" s="44">
        <v>110</v>
      </c>
    </row>
    <row r="26" spans="1:12" ht="11.25" customHeight="1">
      <c r="A26" s="113"/>
      <c r="B26" s="106">
        <v>4139</v>
      </c>
      <c r="C26" s="36" t="s">
        <v>102</v>
      </c>
      <c r="D26" s="107">
        <f>'[1]Příjmy'!K31</f>
        <v>80</v>
      </c>
      <c r="E26" s="108"/>
      <c r="F26" s="109"/>
      <c r="G26" s="109"/>
      <c r="H26" s="109">
        <v>30</v>
      </c>
      <c r="I26" s="115">
        <v>-4</v>
      </c>
      <c r="J26" s="111">
        <f t="shared" si="0"/>
        <v>106</v>
      </c>
      <c r="K26" s="43">
        <v>105.4</v>
      </c>
      <c r="L26" s="44">
        <v>90</v>
      </c>
    </row>
    <row r="27" spans="1:12" ht="11.25" customHeight="1">
      <c r="A27" s="113">
        <v>1039</v>
      </c>
      <c r="B27" s="106"/>
      <c r="C27" s="36" t="s">
        <v>80</v>
      </c>
      <c r="D27" s="107">
        <f>'[1]Příjmy'!K32</f>
        <v>500</v>
      </c>
      <c r="E27" s="117">
        <v>534.4</v>
      </c>
      <c r="F27" s="39"/>
      <c r="G27" s="40">
        <v>-534.4</v>
      </c>
      <c r="H27" s="39">
        <v>115</v>
      </c>
      <c r="I27" s="118">
        <v>19</v>
      </c>
      <c r="J27" s="111">
        <f t="shared" si="0"/>
        <v>634.0000000000001</v>
      </c>
      <c r="K27" s="43">
        <v>633.8</v>
      </c>
      <c r="L27" s="44">
        <v>100</v>
      </c>
    </row>
    <row r="28" spans="1:12" ht="11.25" customHeight="1">
      <c r="A28" s="113">
        <v>2141</v>
      </c>
      <c r="B28" s="106"/>
      <c r="C28" s="36" t="s">
        <v>81</v>
      </c>
      <c r="D28" s="107">
        <v>3</v>
      </c>
      <c r="E28" s="108"/>
      <c r="F28" s="109"/>
      <c r="G28" s="109"/>
      <c r="H28" s="109"/>
      <c r="I28" s="110">
        <v>1</v>
      </c>
      <c r="J28" s="111">
        <f t="shared" si="0"/>
        <v>4</v>
      </c>
      <c r="K28" s="43">
        <v>4</v>
      </c>
      <c r="L28" s="44">
        <v>2</v>
      </c>
    </row>
    <row r="29" spans="1:12" ht="11.25" customHeight="1">
      <c r="A29" s="113">
        <v>2142</v>
      </c>
      <c r="B29" s="106"/>
      <c r="C29" s="36" t="s">
        <v>32</v>
      </c>
      <c r="D29" s="107">
        <f>'[1]Příjmy'!K34</f>
        <v>450</v>
      </c>
      <c r="E29" s="108"/>
      <c r="F29" s="109"/>
      <c r="G29" s="109">
        <v>200</v>
      </c>
      <c r="H29" s="109">
        <v>233</v>
      </c>
      <c r="I29" s="115">
        <v>-110</v>
      </c>
      <c r="J29" s="111">
        <f t="shared" si="0"/>
        <v>773</v>
      </c>
      <c r="K29" s="43">
        <v>772.6</v>
      </c>
      <c r="L29" s="44">
        <v>1000</v>
      </c>
    </row>
    <row r="30" spans="1:12" ht="11.25" customHeight="1">
      <c r="A30" s="113">
        <v>2169</v>
      </c>
      <c r="B30" s="106"/>
      <c r="C30" s="36" t="s">
        <v>82</v>
      </c>
      <c r="D30" s="107">
        <v>100</v>
      </c>
      <c r="E30" s="108"/>
      <c r="F30" s="109"/>
      <c r="G30" s="109"/>
      <c r="H30" s="109">
        <v>200</v>
      </c>
      <c r="I30" s="115">
        <v>-6</v>
      </c>
      <c r="J30" s="111">
        <f t="shared" si="0"/>
        <v>294</v>
      </c>
      <c r="K30" s="43">
        <v>293.3</v>
      </c>
      <c r="L30" s="44">
        <v>200</v>
      </c>
    </row>
    <row r="31" spans="1:12" ht="11.25" customHeight="1">
      <c r="A31" s="113">
        <v>2321</v>
      </c>
      <c r="B31" s="106"/>
      <c r="C31" s="36" t="s">
        <v>83</v>
      </c>
      <c r="D31" s="107">
        <f>'[1]Příjmy'!K36</f>
        <v>450</v>
      </c>
      <c r="E31" s="108"/>
      <c r="F31" s="109"/>
      <c r="G31" s="109"/>
      <c r="H31" s="109">
        <v>20</v>
      </c>
      <c r="I31" s="110"/>
      <c r="J31" s="111">
        <f t="shared" si="0"/>
        <v>470</v>
      </c>
      <c r="K31" s="43">
        <v>469.3</v>
      </c>
      <c r="L31" s="44">
        <v>520</v>
      </c>
    </row>
    <row r="32" spans="1:12" ht="11.25" customHeight="1">
      <c r="A32" s="113">
        <v>3314</v>
      </c>
      <c r="B32" s="106"/>
      <c r="C32" s="36" t="s">
        <v>84</v>
      </c>
      <c r="D32" s="107">
        <f>'[1]Příjmy'!K37</f>
        <v>3</v>
      </c>
      <c r="E32" s="108"/>
      <c r="F32" s="109"/>
      <c r="G32" s="109"/>
      <c r="H32" s="109">
        <v>3</v>
      </c>
      <c r="I32" s="110"/>
      <c r="J32" s="111">
        <f t="shared" si="0"/>
        <v>6</v>
      </c>
      <c r="K32" s="43">
        <v>5.8</v>
      </c>
      <c r="L32" s="44">
        <v>6</v>
      </c>
    </row>
    <row r="33" spans="1:12" ht="11.25" customHeight="1">
      <c r="A33" s="113">
        <v>3315</v>
      </c>
      <c r="B33" s="106"/>
      <c r="C33" s="36" t="s">
        <v>168</v>
      </c>
      <c r="D33" s="107"/>
      <c r="E33" s="108"/>
      <c r="F33" s="109"/>
      <c r="G33" s="109"/>
      <c r="H33" s="109"/>
      <c r="I33" s="110"/>
      <c r="J33" s="111"/>
      <c r="K33" s="43"/>
      <c r="L33" s="44">
        <v>5</v>
      </c>
    </row>
    <row r="34" spans="1:12" ht="11.25" customHeight="1">
      <c r="A34" s="113">
        <v>3341</v>
      </c>
      <c r="B34" s="106"/>
      <c r="C34" s="36" t="s">
        <v>85</v>
      </c>
      <c r="D34" s="107">
        <f>'[1]Příjmy'!K38</f>
        <v>2</v>
      </c>
      <c r="E34" s="108"/>
      <c r="F34" s="109"/>
      <c r="G34" s="109"/>
      <c r="H34" s="109"/>
      <c r="I34" s="110"/>
      <c r="J34" s="111">
        <f t="shared" si="0"/>
        <v>2</v>
      </c>
      <c r="K34" s="43">
        <v>3</v>
      </c>
      <c r="L34" s="44">
        <v>2</v>
      </c>
    </row>
    <row r="35" spans="1:12" ht="11.25" customHeight="1">
      <c r="A35" s="113">
        <v>3349</v>
      </c>
      <c r="B35" s="106"/>
      <c r="C35" s="36" t="s">
        <v>86</v>
      </c>
      <c r="D35" s="107">
        <f>'[1]Příjmy'!K39</f>
        <v>5</v>
      </c>
      <c r="E35" s="108"/>
      <c r="F35" s="109"/>
      <c r="G35" s="109"/>
      <c r="H35" s="109"/>
      <c r="I35" s="110"/>
      <c r="J35" s="111">
        <f t="shared" si="0"/>
        <v>5</v>
      </c>
      <c r="K35" s="43">
        <v>4.8</v>
      </c>
      <c r="L35" s="44">
        <v>5</v>
      </c>
    </row>
    <row r="36" spans="1:12" ht="11.25" customHeight="1">
      <c r="A36" s="113">
        <v>3392</v>
      </c>
      <c r="B36" s="106"/>
      <c r="C36" s="36" t="s">
        <v>44</v>
      </c>
      <c r="D36" s="107">
        <f>'[1]Příjmy'!K40</f>
        <v>250</v>
      </c>
      <c r="E36" s="108"/>
      <c r="F36" s="109"/>
      <c r="G36" s="109"/>
      <c r="H36" s="114">
        <v>-40</v>
      </c>
      <c r="I36" s="110">
        <v>11</v>
      </c>
      <c r="J36" s="111">
        <f t="shared" si="0"/>
        <v>221</v>
      </c>
      <c r="K36" s="43">
        <v>221.1</v>
      </c>
      <c r="L36" s="44">
        <v>220</v>
      </c>
    </row>
    <row r="37" spans="1:12" ht="11.25" customHeight="1">
      <c r="A37" s="113">
        <v>3429</v>
      </c>
      <c r="B37" s="106"/>
      <c r="C37" s="36" t="s">
        <v>104</v>
      </c>
      <c r="D37" s="107">
        <f>'[1]Příjmy'!K42</f>
        <v>20</v>
      </c>
      <c r="E37" s="108"/>
      <c r="F37" s="109"/>
      <c r="G37" s="109">
        <v>10</v>
      </c>
      <c r="H37" s="109">
        <v>6</v>
      </c>
      <c r="I37" s="110">
        <v>4</v>
      </c>
      <c r="J37" s="111">
        <f t="shared" si="0"/>
        <v>40</v>
      </c>
      <c r="K37" s="43">
        <v>39.3</v>
      </c>
      <c r="L37" s="44">
        <v>40</v>
      </c>
    </row>
    <row r="38" spans="1:12" ht="11.25" customHeight="1">
      <c r="A38" s="113">
        <v>3612</v>
      </c>
      <c r="B38" s="106"/>
      <c r="C38" s="36" t="s">
        <v>87</v>
      </c>
      <c r="D38" s="107">
        <f>'[1]Příjmy'!K43</f>
        <v>2340</v>
      </c>
      <c r="E38" s="108"/>
      <c r="F38" s="109"/>
      <c r="G38" s="109">
        <v>100</v>
      </c>
      <c r="H38" s="109"/>
      <c r="I38" s="110">
        <v>61.5</v>
      </c>
      <c r="J38" s="111">
        <f t="shared" si="0"/>
        <v>2501.5</v>
      </c>
      <c r="K38" s="43">
        <v>2501.5</v>
      </c>
      <c r="L38" s="44">
        <v>2640.91</v>
      </c>
    </row>
    <row r="39" spans="1:12" ht="11.25" customHeight="1">
      <c r="A39" s="113">
        <v>3613</v>
      </c>
      <c r="B39" s="106"/>
      <c r="C39" s="36" t="s">
        <v>88</v>
      </c>
      <c r="D39" s="107">
        <f>'[1]Příjmy'!K44</f>
        <v>200</v>
      </c>
      <c r="E39" s="108"/>
      <c r="F39" s="109"/>
      <c r="G39" s="109"/>
      <c r="H39" s="109"/>
      <c r="I39" s="110"/>
      <c r="J39" s="111">
        <f t="shared" si="0"/>
        <v>200</v>
      </c>
      <c r="K39" s="43">
        <v>198.6</v>
      </c>
      <c r="L39" s="44">
        <v>250</v>
      </c>
    </row>
    <row r="40" spans="1:12" ht="11.25" customHeight="1">
      <c r="A40" s="113">
        <v>3632</v>
      </c>
      <c r="B40" s="106"/>
      <c r="C40" s="36" t="s">
        <v>89</v>
      </c>
      <c r="D40" s="107">
        <f>'[1]Příjmy'!K45</f>
        <v>20</v>
      </c>
      <c r="E40" s="108"/>
      <c r="F40" s="109"/>
      <c r="G40" s="109">
        <v>10</v>
      </c>
      <c r="H40" s="109">
        <v>7</v>
      </c>
      <c r="I40" s="110"/>
      <c r="J40" s="111">
        <f t="shared" si="0"/>
        <v>37</v>
      </c>
      <c r="K40" s="43">
        <v>36.9</v>
      </c>
      <c r="L40" s="44">
        <v>25</v>
      </c>
    </row>
    <row r="41" spans="1:12" ht="11.25" customHeight="1">
      <c r="A41" s="113">
        <v>3633</v>
      </c>
      <c r="B41" s="106"/>
      <c r="C41" s="36" t="s">
        <v>108</v>
      </c>
      <c r="D41" s="107"/>
      <c r="E41" s="108"/>
      <c r="F41" s="109"/>
      <c r="G41" s="109">
        <v>540</v>
      </c>
      <c r="H41" s="114">
        <v>-540</v>
      </c>
      <c r="I41" s="115">
        <v>4</v>
      </c>
      <c r="J41" s="111">
        <f t="shared" si="0"/>
        <v>4</v>
      </c>
      <c r="K41" s="43">
        <v>4.3</v>
      </c>
      <c r="L41" s="44">
        <v>540</v>
      </c>
    </row>
    <row r="42" spans="1:12" ht="11.25" customHeight="1">
      <c r="A42" s="121">
        <v>3725</v>
      </c>
      <c r="B42" s="122"/>
      <c r="C42" s="123" t="s">
        <v>170</v>
      </c>
      <c r="D42" s="107">
        <f>'[1]Příjmy'!K46</f>
        <v>250</v>
      </c>
      <c r="E42" s="108"/>
      <c r="F42" s="231"/>
      <c r="G42" s="109"/>
      <c r="H42" s="109">
        <v>60.5</v>
      </c>
      <c r="I42" s="110"/>
      <c r="J42" s="111">
        <f t="shared" si="0"/>
        <v>310.5</v>
      </c>
      <c r="K42" s="43">
        <v>310.5</v>
      </c>
      <c r="L42" s="44">
        <v>350</v>
      </c>
    </row>
    <row r="43" spans="1:12" ht="11.25" customHeight="1">
      <c r="A43" s="119">
        <v>3726</v>
      </c>
      <c r="B43" s="120"/>
      <c r="C43" s="70" t="s">
        <v>169</v>
      </c>
      <c r="D43" s="107"/>
      <c r="E43" s="108"/>
      <c r="F43" s="109"/>
      <c r="G43" s="109"/>
      <c r="H43" s="109"/>
      <c r="I43" s="110"/>
      <c r="J43" s="111"/>
      <c r="K43" s="43"/>
      <c r="L43" s="44">
        <v>3.4</v>
      </c>
    </row>
    <row r="44" spans="1:12" ht="11.25" customHeight="1">
      <c r="A44" s="224">
        <v>4351</v>
      </c>
      <c r="B44" s="225"/>
      <c r="C44" s="53" t="s">
        <v>105</v>
      </c>
      <c r="D44" s="57"/>
      <c r="E44" s="140"/>
      <c r="F44" s="226"/>
      <c r="G44" s="226"/>
      <c r="H44" s="226"/>
      <c r="I44" s="227"/>
      <c r="J44" s="228"/>
      <c r="K44" s="229"/>
      <c r="L44" s="230">
        <v>1.6</v>
      </c>
    </row>
    <row r="45" spans="1:12" ht="11.25" customHeight="1">
      <c r="A45" s="113">
        <v>4359</v>
      </c>
      <c r="B45" s="106"/>
      <c r="C45" s="36" t="s">
        <v>55</v>
      </c>
      <c r="D45" s="107"/>
      <c r="E45" s="108"/>
      <c r="F45" s="109"/>
      <c r="G45" s="109"/>
      <c r="H45" s="109"/>
      <c r="I45" s="110">
        <v>1.7</v>
      </c>
      <c r="J45" s="111">
        <f t="shared" si="0"/>
        <v>1.7</v>
      </c>
      <c r="K45" s="43">
        <v>1.7</v>
      </c>
      <c r="L45" s="44">
        <v>1</v>
      </c>
    </row>
    <row r="46" spans="1:12" ht="11.25" customHeight="1">
      <c r="A46" s="113">
        <v>6171</v>
      </c>
      <c r="B46" s="106"/>
      <c r="C46" s="36" t="s">
        <v>90</v>
      </c>
      <c r="D46" s="107">
        <v>1900</v>
      </c>
      <c r="E46" s="108"/>
      <c r="F46" s="109"/>
      <c r="G46" s="109">
        <v>196</v>
      </c>
      <c r="H46" s="109">
        <v>320</v>
      </c>
      <c r="I46" s="110">
        <v>36</v>
      </c>
      <c r="J46" s="111">
        <f t="shared" si="0"/>
        <v>2452</v>
      </c>
      <c r="K46" s="43">
        <v>2438.9</v>
      </c>
      <c r="L46" s="44">
        <v>1400</v>
      </c>
    </row>
    <row r="47" spans="1:12" ht="11.25" customHeight="1" thickBot="1">
      <c r="A47" s="121">
        <v>6310</v>
      </c>
      <c r="B47" s="122"/>
      <c r="C47" s="123" t="s">
        <v>106</v>
      </c>
      <c r="D47" s="107">
        <f>'[1]Příjmy'!K50</f>
        <v>90</v>
      </c>
      <c r="E47" s="108"/>
      <c r="F47" s="109"/>
      <c r="G47" s="109">
        <v>8</v>
      </c>
      <c r="H47" s="109"/>
      <c r="I47" s="110">
        <v>23.3</v>
      </c>
      <c r="J47" s="111">
        <f t="shared" si="0"/>
        <v>121.3</v>
      </c>
      <c r="K47" s="43">
        <v>138.3</v>
      </c>
      <c r="L47" s="81">
        <v>150</v>
      </c>
    </row>
    <row r="48" spans="1:12" ht="13.5" customHeight="1" thickBot="1" thickTop="1">
      <c r="A48" s="124"/>
      <c r="B48" s="82"/>
      <c r="C48" s="125" t="s">
        <v>91</v>
      </c>
      <c r="D48" s="84">
        <f>SUM(D7:D47)</f>
        <v>26736.5</v>
      </c>
      <c r="E48" s="126">
        <f aca="true" t="shared" si="1" ref="E48:K48">SUM(E7:E42,E45:E47)</f>
        <v>534.4</v>
      </c>
      <c r="F48" s="127">
        <f t="shared" si="1"/>
        <v>-267.4</v>
      </c>
      <c r="G48" s="128">
        <f t="shared" si="1"/>
        <v>694.6</v>
      </c>
      <c r="H48" s="128">
        <f t="shared" si="1"/>
        <v>2005.5</v>
      </c>
      <c r="I48" s="129">
        <f t="shared" si="1"/>
        <v>846</v>
      </c>
      <c r="J48" s="130">
        <f t="shared" si="1"/>
        <v>30549.6</v>
      </c>
      <c r="K48" s="131">
        <f t="shared" si="1"/>
        <v>30547.89999999999</v>
      </c>
      <c r="L48" s="132">
        <f>SUM(L7:L47)</f>
        <v>32584</v>
      </c>
    </row>
    <row r="49" spans="1:12" ht="13.5" customHeight="1" thickTop="1">
      <c r="A49" s="124"/>
      <c r="B49" s="124"/>
      <c r="C49" s="133"/>
      <c r="D49" s="134"/>
      <c r="E49" s="135"/>
      <c r="F49" s="136"/>
      <c r="G49" s="135"/>
      <c r="H49" s="135"/>
      <c r="I49" s="135"/>
      <c r="J49" s="137"/>
      <c r="K49" s="138"/>
      <c r="L49" s="139"/>
    </row>
    <row r="50" spans="1:12" ht="9" customHeight="1" thickBot="1">
      <c r="A50" s="124"/>
      <c r="B50" s="124"/>
      <c r="C50" s="124"/>
      <c r="D50" s="140"/>
      <c r="E50" s="18"/>
      <c r="F50" s="18"/>
      <c r="G50" s="18"/>
      <c r="H50" s="18"/>
      <c r="I50" s="18"/>
      <c r="K50" s="138"/>
      <c r="L50" s="141"/>
    </row>
    <row r="51" spans="1:12" ht="13.5" customHeight="1" thickBot="1" thickTop="1">
      <c r="A51" s="133"/>
      <c r="B51" s="142"/>
      <c r="C51" s="143" t="s">
        <v>92</v>
      </c>
      <c r="D51" s="144"/>
      <c r="K51" s="54"/>
      <c r="L51" s="141"/>
    </row>
    <row r="52" spans="1:12" ht="13.5" customHeight="1" thickTop="1">
      <c r="A52" s="145"/>
      <c r="B52" s="146" t="s">
        <v>93</v>
      </c>
      <c r="C52" s="147"/>
      <c r="D52" s="148">
        <f>D48</f>
        <v>26736.5</v>
      </c>
      <c r="E52" s="149">
        <v>669.54</v>
      </c>
      <c r="F52" s="150">
        <v>-149.8</v>
      </c>
      <c r="G52" s="149">
        <v>1274</v>
      </c>
      <c r="H52" s="151">
        <v>2208.5</v>
      </c>
      <c r="I52" s="151">
        <v>835.5</v>
      </c>
      <c r="J52" s="152">
        <v>31636.24</v>
      </c>
      <c r="K52" s="153">
        <v>31636</v>
      </c>
      <c r="L52" s="154">
        <v>32584</v>
      </c>
    </row>
    <row r="53" spans="1:12" ht="13.5" customHeight="1" thickBot="1">
      <c r="A53" s="145"/>
      <c r="B53" s="124" t="s">
        <v>94</v>
      </c>
      <c r="C53" s="124"/>
      <c r="D53" s="155">
        <v>23058</v>
      </c>
      <c r="E53" s="156">
        <v>126.1</v>
      </c>
      <c r="F53" s="157">
        <v>-513.9</v>
      </c>
      <c r="G53" s="158">
        <v>1791</v>
      </c>
      <c r="H53" s="159">
        <v>-935.5</v>
      </c>
      <c r="I53" s="159">
        <v>-614.58</v>
      </c>
      <c r="J53" s="160">
        <v>22911.12</v>
      </c>
      <c r="K53" s="161">
        <v>22864.5</v>
      </c>
      <c r="L53" s="162">
        <v>34685</v>
      </c>
    </row>
    <row r="54" spans="1:13" ht="13.5" customHeight="1" thickBot="1">
      <c r="A54" s="163"/>
      <c r="B54" s="304" t="s">
        <v>95</v>
      </c>
      <c r="C54" s="305"/>
      <c r="D54" s="164">
        <f>D52-D53</f>
        <v>3678.5</v>
      </c>
      <c r="E54" s="165">
        <f>SUM(E52-E53)</f>
        <v>543.4399999999999</v>
      </c>
      <c r="F54" s="166">
        <f>SUM(F52-F53)</f>
        <v>364.09999999999997</v>
      </c>
      <c r="G54" s="167">
        <f>SUM(G52-G53)</f>
        <v>-517</v>
      </c>
      <c r="H54" s="168">
        <f>SUM(H52-H53)</f>
        <v>3144</v>
      </c>
      <c r="I54" s="168">
        <v>1450.08</v>
      </c>
      <c r="J54" s="169">
        <f>SUM(J52-J53)</f>
        <v>8725.120000000003</v>
      </c>
      <c r="K54" s="170">
        <v>8771.5</v>
      </c>
      <c r="L54" s="171">
        <f>L52-L53</f>
        <v>-2101</v>
      </c>
      <c r="M54" s="18"/>
    </row>
    <row r="55" spans="1:13" ht="13.5" customHeight="1" thickBot="1" thickTop="1">
      <c r="A55" s="172"/>
      <c r="B55" s="172"/>
      <c r="C55" s="172"/>
      <c r="D55" s="140"/>
      <c r="E55" s="173"/>
      <c r="F55" s="173"/>
      <c r="G55" s="173"/>
      <c r="H55" s="173"/>
      <c r="I55" s="173"/>
      <c r="J55" s="173"/>
      <c r="K55" s="174"/>
      <c r="L55" s="175"/>
      <c r="M55" s="176"/>
    </row>
    <row r="56" spans="1:13" ht="13.5" customHeight="1" thickBot="1" thickTop="1">
      <c r="A56" s="177"/>
      <c r="B56" s="177"/>
      <c r="C56" s="178" t="s">
        <v>96</v>
      </c>
      <c r="D56" s="179"/>
      <c r="E56" s="180"/>
      <c r="F56" s="180"/>
      <c r="G56" s="180"/>
      <c r="H56" s="180"/>
      <c r="I56" s="180"/>
      <c r="J56" s="180"/>
      <c r="K56" s="54"/>
      <c r="L56" s="181"/>
      <c r="M56" s="176"/>
    </row>
    <row r="57" spans="1:13" ht="13.5" customHeight="1" thickTop="1">
      <c r="A57" s="182">
        <v>8115</v>
      </c>
      <c r="B57" s="183" t="s">
        <v>174</v>
      </c>
      <c r="C57" s="184"/>
      <c r="D57" s="148" t="e">
        <f>D60-D59-#REF!-D58-#REF!</f>
        <v>#REF!</v>
      </c>
      <c r="E57" s="185" t="e">
        <f>E60-E59-#REF!-E58-#REF!</f>
        <v>#REF!</v>
      </c>
      <c r="F57" s="186">
        <v>-364.1</v>
      </c>
      <c r="G57" s="186">
        <v>517</v>
      </c>
      <c r="H57" s="187">
        <v>-3144</v>
      </c>
      <c r="I57" s="188">
        <v>-1450.08</v>
      </c>
      <c r="J57" s="152">
        <v>-5233.12</v>
      </c>
      <c r="K57" s="153">
        <v>-5279.5</v>
      </c>
      <c r="L57" s="154">
        <v>4534</v>
      </c>
      <c r="M57" s="189"/>
    </row>
    <row r="58" spans="1:13" ht="13.5" customHeight="1">
      <c r="A58" s="51">
        <v>8124</v>
      </c>
      <c r="B58" s="190" t="s">
        <v>97</v>
      </c>
      <c r="C58" s="190"/>
      <c r="D58" s="191">
        <f>'[1]Příjmy'!K61</f>
        <v>-1200</v>
      </c>
      <c r="E58" s="158">
        <v>0</v>
      </c>
      <c r="F58" s="192">
        <v>0</v>
      </c>
      <c r="G58" s="192">
        <v>0</v>
      </c>
      <c r="H58" s="158">
        <v>0</v>
      </c>
      <c r="I58" s="67">
        <v>0</v>
      </c>
      <c r="J58" s="72">
        <f>SUM(D58:F58)</f>
        <v>-1200</v>
      </c>
      <c r="K58" s="193">
        <v>-1200</v>
      </c>
      <c r="L58" s="11">
        <v>-1200</v>
      </c>
      <c r="M58" s="189"/>
    </row>
    <row r="59" spans="1:13" ht="13.5" customHeight="1" thickBot="1">
      <c r="A59" s="194">
        <v>8124</v>
      </c>
      <c r="B59" s="190" t="s">
        <v>98</v>
      </c>
      <c r="C59" s="190"/>
      <c r="D59" s="107">
        <f>'[1]Příjmy'!K63</f>
        <v>-1038</v>
      </c>
      <c r="E59" s="156">
        <v>0</v>
      </c>
      <c r="F59" s="192">
        <v>0</v>
      </c>
      <c r="G59" s="192">
        <v>0</v>
      </c>
      <c r="H59" s="158">
        <v>0</v>
      </c>
      <c r="I59" s="67">
        <v>0</v>
      </c>
      <c r="J59" s="160">
        <f>SUM(D59:F59)</f>
        <v>-1038</v>
      </c>
      <c r="K59" s="195">
        <v>-1038</v>
      </c>
      <c r="L59" s="270">
        <v>-1233</v>
      </c>
      <c r="M59" s="189"/>
    </row>
    <row r="60" spans="1:13" ht="13.5" customHeight="1" thickBot="1" thickTop="1">
      <c r="A60" s="196"/>
      <c r="B60" s="306" t="s">
        <v>99</v>
      </c>
      <c r="C60" s="307"/>
      <c r="D60" s="164">
        <f>-D54</f>
        <v>-3678.5</v>
      </c>
      <c r="E60" s="197">
        <v>-543.44</v>
      </c>
      <c r="F60" s="198">
        <v>-364.1</v>
      </c>
      <c r="G60" s="198">
        <v>517</v>
      </c>
      <c r="H60" s="199">
        <v>-3144</v>
      </c>
      <c r="I60" s="168">
        <v>-1450.08</v>
      </c>
      <c r="J60" s="168">
        <f>SUM(J57:J59)</f>
        <v>-7471.12</v>
      </c>
      <c r="K60" s="200">
        <f>SUM(K57:K59)</f>
        <v>-7517.5</v>
      </c>
      <c r="L60" s="171">
        <v>2101</v>
      </c>
      <c r="M60" s="135"/>
    </row>
    <row r="61" spans="1:12" ht="12" customHeight="1" thickTop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1"/>
      <c r="L61" s="201"/>
    </row>
    <row r="62" spans="1:10" ht="12.7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>
      <c r="A63" s="18"/>
      <c r="B63" s="18"/>
      <c r="C63" s="18" t="s">
        <v>24</v>
      </c>
      <c r="D63" s="18"/>
      <c r="E63" s="18"/>
      <c r="F63" s="18"/>
      <c r="G63" s="18"/>
      <c r="H63" s="18"/>
      <c r="I63" s="18"/>
      <c r="J63" s="18"/>
    </row>
    <row r="64" spans="1:10" ht="12.75">
      <c r="A64" s="18"/>
      <c r="B64" s="18"/>
      <c r="C64" s="18" t="s">
        <v>25</v>
      </c>
      <c r="D64" s="18"/>
      <c r="E64" s="18"/>
      <c r="F64" s="18"/>
      <c r="G64" s="18"/>
      <c r="H64" s="18"/>
      <c r="I64" s="18"/>
      <c r="J64" s="18"/>
    </row>
    <row r="65" spans="1:10" ht="12.7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.7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.7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.7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.7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.7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.7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2.7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2.7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.7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.7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2.7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12.7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12.7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ht="12.7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ht="12.7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ht="12.7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ht="12.7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ht="12.7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ht="12.7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.7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.7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.7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.7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2.7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.7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2.7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ht="12.7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.7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.7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.7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2.7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2.7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.7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</sheetData>
  <mergeCells count="3">
    <mergeCell ref="B1:C1"/>
    <mergeCell ref="B54:C54"/>
    <mergeCell ref="B60:C60"/>
  </mergeCells>
  <printOptions/>
  <pageMargins left="1.3" right="0.75" top="0.52" bottom="0.5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3">
      <selection activeCell="B66" sqref="B66"/>
    </sheetView>
  </sheetViews>
  <sheetFormatPr defaultColWidth="9.140625" defaultRowHeight="12.75"/>
  <cols>
    <col min="1" max="1" width="6.140625" style="0" customWidth="1"/>
    <col min="2" max="2" width="60.8515625" style="0" customWidth="1"/>
    <col min="3" max="3" width="9.7109375" style="0" hidden="1" customWidth="1"/>
    <col min="4" max="4" width="6.7109375" style="0" hidden="1" customWidth="1"/>
    <col min="5" max="5" width="7.28125" style="0" hidden="1" customWidth="1"/>
    <col min="6" max="6" width="8.140625" style="0" hidden="1" customWidth="1"/>
    <col min="7" max="7" width="7.7109375" style="0" hidden="1" customWidth="1"/>
    <col min="8" max="8" width="8.421875" style="0" hidden="1" customWidth="1"/>
    <col min="9" max="9" width="6.7109375" style="0" hidden="1" customWidth="1"/>
    <col min="10" max="11" width="9.00390625" style="0" hidden="1" customWidth="1"/>
  </cols>
  <sheetData>
    <row r="1" spans="1:3" ht="12" customHeight="1">
      <c r="A1" s="19" t="s">
        <v>26</v>
      </c>
      <c r="B1" s="20" t="s">
        <v>27</v>
      </c>
      <c r="C1" s="21"/>
    </row>
    <row r="2" spans="1:11" ht="16.5" customHeight="1" thickBot="1">
      <c r="A2" s="22"/>
      <c r="B2" s="23" t="s">
        <v>140</v>
      </c>
      <c r="C2" s="24"/>
      <c r="D2" s="25"/>
      <c r="E2" s="25"/>
      <c r="F2" s="25"/>
      <c r="G2" s="25"/>
      <c r="H2" s="25"/>
      <c r="I2" s="25"/>
      <c r="J2" s="25"/>
      <c r="K2" s="25"/>
    </row>
    <row r="3" spans="1:12" ht="15.75" customHeight="1" thickTop="1">
      <c r="A3" s="22"/>
      <c r="B3" s="2" t="s">
        <v>143</v>
      </c>
      <c r="C3" s="24"/>
      <c r="D3" s="18"/>
      <c r="E3" s="18"/>
      <c r="F3" s="18"/>
      <c r="G3" s="18"/>
      <c r="H3" s="18"/>
      <c r="I3" s="18"/>
      <c r="J3" s="18"/>
      <c r="K3" s="18"/>
      <c r="L3" s="18"/>
    </row>
    <row r="4" spans="1:12" ht="15.75" customHeight="1" thickBot="1">
      <c r="A4" s="22"/>
      <c r="B4" s="2"/>
      <c r="C4" s="24"/>
      <c r="D4" s="18"/>
      <c r="E4" s="18"/>
      <c r="F4" s="18"/>
      <c r="G4" s="18"/>
      <c r="H4" s="18"/>
      <c r="I4" s="18"/>
      <c r="J4" s="18"/>
      <c r="K4" s="18"/>
      <c r="L4" s="18"/>
    </row>
    <row r="5" spans="1:12" ht="14.25" thickBot="1" thickTop="1">
      <c r="A5" s="281" t="s">
        <v>28</v>
      </c>
      <c r="B5" s="273" t="s">
        <v>2</v>
      </c>
      <c r="C5" s="282" t="s">
        <v>29</v>
      </c>
      <c r="D5" s="283">
        <v>39195</v>
      </c>
      <c r="E5" s="284">
        <v>39251</v>
      </c>
      <c r="F5" s="285">
        <v>39342</v>
      </c>
      <c r="G5" s="284">
        <v>39433</v>
      </c>
      <c r="H5" s="284">
        <v>39444</v>
      </c>
      <c r="I5" s="286"/>
      <c r="J5" s="279" t="s">
        <v>30</v>
      </c>
      <c r="K5" s="280">
        <v>2007</v>
      </c>
      <c r="L5" s="6" t="s">
        <v>3</v>
      </c>
    </row>
    <row r="6" spans="1:12" ht="11.25" customHeight="1">
      <c r="A6" s="26">
        <v>1036</v>
      </c>
      <c r="B6" s="27" t="s">
        <v>31</v>
      </c>
      <c r="C6" s="28">
        <f>'[1]Výdaje'!K6</f>
        <v>65</v>
      </c>
      <c r="D6" s="29"/>
      <c r="E6" s="30"/>
      <c r="F6" s="30"/>
      <c r="G6" s="30"/>
      <c r="H6" s="30"/>
      <c r="I6" s="31"/>
      <c r="J6" s="32">
        <f aca="true" t="shared" si="0" ref="J6:J63">SUM(C6:I6)</f>
        <v>65</v>
      </c>
      <c r="K6" s="33">
        <v>64.6</v>
      </c>
      <c r="L6" s="34">
        <v>70</v>
      </c>
    </row>
    <row r="7" spans="1:12" ht="11.25" customHeight="1">
      <c r="A7" s="35">
        <v>1039</v>
      </c>
      <c r="B7" s="36" t="s">
        <v>110</v>
      </c>
      <c r="C7" s="37">
        <v>500</v>
      </c>
      <c r="D7" s="38"/>
      <c r="E7" s="39"/>
      <c r="F7" s="39"/>
      <c r="G7" s="40">
        <v>-120</v>
      </c>
      <c r="H7" s="39">
        <v>18</v>
      </c>
      <c r="I7" s="41"/>
      <c r="J7" s="42">
        <f t="shared" si="0"/>
        <v>398</v>
      </c>
      <c r="K7" s="43">
        <v>397.2</v>
      </c>
      <c r="L7" s="44">
        <v>300</v>
      </c>
    </row>
    <row r="8" spans="1:12" ht="11.25" customHeight="1">
      <c r="A8" s="35">
        <v>2142</v>
      </c>
      <c r="B8" s="36" t="s">
        <v>32</v>
      </c>
      <c r="C8" s="37">
        <f>'[1]Výdaje'!K9</f>
        <v>450</v>
      </c>
      <c r="D8" s="38"/>
      <c r="E8" s="39"/>
      <c r="F8" s="39">
        <v>182</v>
      </c>
      <c r="G8" s="39"/>
      <c r="H8" s="40">
        <v>-32</v>
      </c>
      <c r="I8" s="41"/>
      <c r="J8" s="42">
        <f t="shared" si="0"/>
        <v>600</v>
      </c>
      <c r="K8" s="43">
        <v>597.5</v>
      </c>
      <c r="L8" s="45">
        <v>650</v>
      </c>
    </row>
    <row r="9" spans="1:12" ht="11.25" customHeight="1">
      <c r="A9" s="35">
        <v>2143</v>
      </c>
      <c r="B9" s="36" t="s">
        <v>115</v>
      </c>
      <c r="C9" s="37"/>
      <c r="D9" s="38"/>
      <c r="E9" s="39"/>
      <c r="F9" s="39"/>
      <c r="G9" s="39"/>
      <c r="H9" s="40"/>
      <c r="I9" s="41"/>
      <c r="J9" s="42"/>
      <c r="K9" s="43"/>
      <c r="L9" s="45">
        <v>50</v>
      </c>
    </row>
    <row r="10" spans="1:12" ht="11.25" customHeight="1">
      <c r="A10" s="35">
        <v>2169</v>
      </c>
      <c r="B10" s="36" t="s">
        <v>33</v>
      </c>
      <c r="C10" s="37">
        <v>800</v>
      </c>
      <c r="D10" s="38"/>
      <c r="E10" s="39"/>
      <c r="F10" s="39"/>
      <c r="G10" s="39"/>
      <c r="H10" s="40">
        <v>-37</v>
      </c>
      <c r="I10" s="41"/>
      <c r="J10" s="42">
        <f t="shared" si="0"/>
        <v>763</v>
      </c>
      <c r="K10" s="43">
        <v>758.9</v>
      </c>
      <c r="L10" s="45">
        <v>830</v>
      </c>
    </row>
    <row r="11" spans="1:12" ht="11.25" customHeight="1">
      <c r="A11" s="35">
        <v>2212</v>
      </c>
      <c r="B11" s="36" t="s">
        <v>107</v>
      </c>
      <c r="C11" s="37">
        <f>'[1]Výdaje'!K10</f>
        <v>300</v>
      </c>
      <c r="D11" s="38"/>
      <c r="E11" s="39"/>
      <c r="F11" s="39"/>
      <c r="G11" s="40">
        <v>-100</v>
      </c>
      <c r="H11" s="40">
        <v>-43</v>
      </c>
      <c r="I11" s="41"/>
      <c r="J11" s="42">
        <f t="shared" si="0"/>
        <v>157</v>
      </c>
      <c r="K11" s="43">
        <v>156</v>
      </c>
      <c r="L11" s="46">
        <v>2200</v>
      </c>
    </row>
    <row r="12" spans="1:12" ht="11.25" customHeight="1">
      <c r="A12" s="35">
        <v>2219</v>
      </c>
      <c r="B12" s="36" t="s">
        <v>109</v>
      </c>
      <c r="C12" s="37"/>
      <c r="D12" s="38"/>
      <c r="E12" s="39"/>
      <c r="F12" s="39"/>
      <c r="G12" s="40"/>
      <c r="H12" s="40"/>
      <c r="I12" s="41"/>
      <c r="J12" s="42"/>
      <c r="K12" s="43"/>
      <c r="L12" s="46">
        <v>182</v>
      </c>
    </row>
    <row r="13" spans="1:12" ht="11.25" customHeight="1">
      <c r="A13" s="35">
        <v>2221</v>
      </c>
      <c r="B13" s="36" t="s">
        <v>34</v>
      </c>
      <c r="C13" s="37">
        <f>'[1]Výdaje'!K12</f>
        <v>132</v>
      </c>
      <c r="D13" s="38"/>
      <c r="E13" s="39"/>
      <c r="F13" s="39"/>
      <c r="G13" s="39"/>
      <c r="H13" s="39"/>
      <c r="I13" s="41"/>
      <c r="J13" s="42">
        <f t="shared" si="0"/>
        <v>132</v>
      </c>
      <c r="K13" s="43">
        <v>132.5</v>
      </c>
      <c r="L13" s="46">
        <v>126</v>
      </c>
    </row>
    <row r="14" spans="1:12" ht="11.25" customHeight="1">
      <c r="A14" s="35">
        <v>2310</v>
      </c>
      <c r="B14" s="249" t="s">
        <v>175</v>
      </c>
      <c r="C14" s="37">
        <f>'[1]Výdaje'!K13</f>
        <v>55</v>
      </c>
      <c r="D14" s="38">
        <v>37</v>
      </c>
      <c r="E14" s="39"/>
      <c r="F14" s="39"/>
      <c r="G14" s="39"/>
      <c r="H14" s="40">
        <v>-3</v>
      </c>
      <c r="I14" s="41"/>
      <c r="J14" s="42">
        <f t="shared" si="0"/>
        <v>89</v>
      </c>
      <c r="K14" s="43">
        <v>88.1</v>
      </c>
      <c r="L14" s="46">
        <v>60</v>
      </c>
    </row>
    <row r="15" spans="1:12" ht="11.25" customHeight="1">
      <c r="A15" s="35">
        <v>2321</v>
      </c>
      <c r="B15" s="36" t="s">
        <v>35</v>
      </c>
      <c r="C15" s="37">
        <v>655</v>
      </c>
      <c r="D15" s="38"/>
      <c r="E15" s="39"/>
      <c r="F15" s="39">
        <v>20</v>
      </c>
      <c r="G15" s="39">
        <v>134</v>
      </c>
      <c r="H15" s="39">
        <v>22</v>
      </c>
      <c r="I15" s="41"/>
      <c r="J15" s="42">
        <f t="shared" si="0"/>
        <v>831</v>
      </c>
      <c r="K15" s="43">
        <v>829.2</v>
      </c>
      <c r="L15" s="44">
        <v>600</v>
      </c>
    </row>
    <row r="16" spans="1:12" ht="11.25" customHeight="1">
      <c r="A16" s="47"/>
      <c r="B16" s="48" t="s">
        <v>112</v>
      </c>
      <c r="C16" s="37">
        <v>500</v>
      </c>
      <c r="D16" s="38"/>
      <c r="E16" s="39"/>
      <c r="F16" s="39">
        <v>34</v>
      </c>
      <c r="G16" s="40">
        <v>-94</v>
      </c>
      <c r="H16" s="40"/>
      <c r="I16" s="41"/>
      <c r="J16" s="42">
        <f t="shared" si="0"/>
        <v>440</v>
      </c>
      <c r="K16" s="43">
        <v>440.3</v>
      </c>
      <c r="L16" s="44">
        <v>400</v>
      </c>
    </row>
    <row r="17" spans="1:12" ht="11.25" customHeight="1">
      <c r="A17" s="47" t="s">
        <v>36</v>
      </c>
      <c r="B17" s="48" t="s">
        <v>37</v>
      </c>
      <c r="C17" s="37">
        <v>15</v>
      </c>
      <c r="D17" s="38"/>
      <c r="E17" s="39"/>
      <c r="F17" s="39">
        <v>40</v>
      </c>
      <c r="G17" s="40"/>
      <c r="H17" s="39">
        <v>297</v>
      </c>
      <c r="I17" s="41"/>
      <c r="J17" s="42">
        <f>SUM(C17:I17)</f>
        <v>352</v>
      </c>
      <c r="K17" s="43">
        <v>353.3</v>
      </c>
      <c r="L17" s="44">
        <v>50</v>
      </c>
    </row>
    <row r="18" spans="1:12" ht="11.25" customHeight="1">
      <c r="A18" s="47">
        <v>2322</v>
      </c>
      <c r="B18" s="48" t="s">
        <v>38</v>
      </c>
      <c r="C18" s="37">
        <v>20</v>
      </c>
      <c r="D18" s="38"/>
      <c r="E18" s="39"/>
      <c r="F18" s="39"/>
      <c r="G18" s="39"/>
      <c r="H18" s="40">
        <v>-4</v>
      </c>
      <c r="I18" s="41"/>
      <c r="J18" s="42">
        <f t="shared" si="0"/>
        <v>16</v>
      </c>
      <c r="K18" s="43">
        <v>16</v>
      </c>
      <c r="L18" s="44">
        <v>60</v>
      </c>
    </row>
    <row r="19" spans="1:12" ht="11.25" customHeight="1">
      <c r="A19" s="35">
        <v>3113</v>
      </c>
      <c r="B19" s="36" t="s">
        <v>111</v>
      </c>
      <c r="C19" s="37">
        <f>'[1]Výdaje'!K17</f>
        <v>3300</v>
      </c>
      <c r="D19" s="38"/>
      <c r="E19" s="39"/>
      <c r="F19" s="39"/>
      <c r="G19" s="40">
        <v>-585</v>
      </c>
      <c r="H19" s="40"/>
      <c r="I19" s="41"/>
      <c r="J19" s="42">
        <f t="shared" si="0"/>
        <v>2715</v>
      </c>
      <c r="K19" s="43">
        <v>2714.9</v>
      </c>
      <c r="L19" s="45">
        <v>9800</v>
      </c>
    </row>
    <row r="20" spans="1:12" ht="11.25" customHeight="1">
      <c r="A20" s="35">
        <v>3114</v>
      </c>
      <c r="B20" s="36" t="s">
        <v>39</v>
      </c>
      <c r="C20" s="37">
        <f>'[1]Výdaje'!K18</f>
        <v>10</v>
      </c>
      <c r="D20" s="38"/>
      <c r="E20" s="39"/>
      <c r="F20" s="39"/>
      <c r="G20" s="39"/>
      <c r="H20" s="39"/>
      <c r="I20" s="41"/>
      <c r="J20" s="42">
        <f t="shared" si="0"/>
        <v>10</v>
      </c>
      <c r="K20" s="43">
        <v>10</v>
      </c>
      <c r="L20" s="44">
        <v>10</v>
      </c>
    </row>
    <row r="21" spans="1:12" ht="11.25" customHeight="1">
      <c r="A21" s="35">
        <v>3314</v>
      </c>
      <c r="B21" s="36" t="s">
        <v>40</v>
      </c>
      <c r="C21" s="37">
        <f>'[1]Výdaje'!K19</f>
        <v>80</v>
      </c>
      <c r="D21" s="38"/>
      <c r="E21" s="41">
        <v>50.5</v>
      </c>
      <c r="F21" s="41">
        <v>20</v>
      </c>
      <c r="G21" s="41">
        <v>6.5</v>
      </c>
      <c r="H21" s="41"/>
      <c r="I21" s="41"/>
      <c r="J21" s="42">
        <f t="shared" si="0"/>
        <v>157</v>
      </c>
      <c r="K21" s="43">
        <v>155.5</v>
      </c>
      <c r="L21" s="45">
        <v>150</v>
      </c>
    </row>
    <row r="22" spans="1:12" ht="11.25" customHeight="1">
      <c r="A22" s="35">
        <v>3315</v>
      </c>
      <c r="B22" s="36" t="s">
        <v>41</v>
      </c>
      <c r="C22" s="37">
        <f>'[1]Výdaje'!K20</f>
        <v>200</v>
      </c>
      <c r="D22" s="38"/>
      <c r="E22" s="39"/>
      <c r="F22" s="39"/>
      <c r="G22" s="39"/>
      <c r="H22" s="40">
        <v>-17.5</v>
      </c>
      <c r="I22" s="41"/>
      <c r="J22" s="42">
        <f t="shared" si="0"/>
        <v>182.5</v>
      </c>
      <c r="K22" s="43">
        <v>181.9</v>
      </c>
      <c r="L22" s="44">
        <v>200</v>
      </c>
    </row>
    <row r="23" spans="1:12" ht="11.25" customHeight="1">
      <c r="A23" s="49"/>
      <c r="B23" s="50" t="s">
        <v>42</v>
      </c>
      <c r="C23" s="37">
        <f>'[1]Výdaje'!K21</f>
        <v>30</v>
      </c>
      <c r="D23" s="38"/>
      <c r="E23" s="39"/>
      <c r="F23" s="39"/>
      <c r="G23" s="39"/>
      <c r="H23" s="39">
        <v>10.5</v>
      </c>
      <c r="I23" s="41"/>
      <c r="J23" s="42">
        <f t="shared" si="0"/>
        <v>40.5</v>
      </c>
      <c r="K23" s="43">
        <v>40.4</v>
      </c>
      <c r="L23" s="44">
        <v>50</v>
      </c>
    </row>
    <row r="24" spans="1:12" ht="11.25" customHeight="1">
      <c r="A24" s="51">
        <v>3319</v>
      </c>
      <c r="B24" s="36" t="s">
        <v>113</v>
      </c>
      <c r="C24" s="37">
        <f>'[1]Výdaje'!K23</f>
        <v>15</v>
      </c>
      <c r="D24" s="38"/>
      <c r="E24" s="39"/>
      <c r="F24" s="39"/>
      <c r="G24" s="39">
        <v>2</v>
      </c>
      <c r="H24" s="39">
        <v>6</v>
      </c>
      <c r="I24" s="41">
        <v>13.4</v>
      </c>
      <c r="J24" s="42">
        <f t="shared" si="0"/>
        <v>36.4</v>
      </c>
      <c r="K24" s="43">
        <v>35.4</v>
      </c>
      <c r="L24" s="44">
        <v>60</v>
      </c>
    </row>
    <row r="25" spans="1:12" ht="11.25" customHeight="1">
      <c r="A25" s="52">
        <v>3326</v>
      </c>
      <c r="B25" s="36" t="s">
        <v>114</v>
      </c>
      <c r="C25" s="37"/>
      <c r="D25" s="38"/>
      <c r="E25" s="39"/>
      <c r="F25" s="39">
        <v>2</v>
      </c>
      <c r="G25" s="39"/>
      <c r="H25" s="39"/>
      <c r="I25" s="41"/>
      <c r="J25" s="42">
        <f>SUM(C25:I25)</f>
        <v>2</v>
      </c>
      <c r="K25" s="43">
        <v>1.9</v>
      </c>
      <c r="L25" s="45">
        <v>59</v>
      </c>
    </row>
    <row r="26" spans="1:12" ht="11.25" customHeight="1">
      <c r="A26" s="35">
        <v>3341</v>
      </c>
      <c r="B26" s="36" t="s">
        <v>116</v>
      </c>
      <c r="C26" s="37">
        <f>'[1]Výdaje'!K26</f>
        <v>30</v>
      </c>
      <c r="D26" s="38"/>
      <c r="E26" s="39"/>
      <c r="F26" s="39"/>
      <c r="G26" s="40">
        <v>-15</v>
      </c>
      <c r="H26" s="40">
        <v>-9</v>
      </c>
      <c r="I26" s="41"/>
      <c r="J26" s="42">
        <f t="shared" si="0"/>
        <v>6</v>
      </c>
      <c r="K26" s="43">
        <v>5.9</v>
      </c>
      <c r="L26" s="46">
        <v>35</v>
      </c>
    </row>
    <row r="27" spans="1:12" ht="11.25" customHeight="1">
      <c r="A27" s="35">
        <v>3349</v>
      </c>
      <c r="B27" s="36" t="s">
        <v>43</v>
      </c>
      <c r="C27" s="37">
        <f>'[1]Výdaje'!K27</f>
        <v>50</v>
      </c>
      <c r="D27" s="38"/>
      <c r="E27" s="39"/>
      <c r="F27" s="39"/>
      <c r="G27" s="40">
        <v>-8</v>
      </c>
      <c r="H27" s="39">
        <v>3</v>
      </c>
      <c r="I27" s="41"/>
      <c r="J27" s="42">
        <f t="shared" si="0"/>
        <v>45</v>
      </c>
      <c r="K27" s="43">
        <v>44.3</v>
      </c>
      <c r="L27" s="45">
        <v>55</v>
      </c>
    </row>
    <row r="28" spans="1:12" ht="11.25" customHeight="1">
      <c r="A28" s="35">
        <v>3392</v>
      </c>
      <c r="B28" s="36" t="s">
        <v>117</v>
      </c>
      <c r="C28" s="37">
        <f>'[1]Výdaje'!K28</f>
        <v>770</v>
      </c>
      <c r="D28" s="38"/>
      <c r="E28" s="39"/>
      <c r="F28" s="39"/>
      <c r="G28" s="39"/>
      <c r="H28" s="40">
        <v>-75</v>
      </c>
      <c r="I28" s="41">
        <v>8.8</v>
      </c>
      <c r="J28" s="42">
        <f t="shared" si="0"/>
        <v>703.8</v>
      </c>
      <c r="K28" s="43">
        <v>697.3</v>
      </c>
      <c r="L28" s="45">
        <v>800</v>
      </c>
    </row>
    <row r="29" spans="1:12" ht="11.25" customHeight="1">
      <c r="A29" s="35">
        <v>3399</v>
      </c>
      <c r="B29" s="36" t="s">
        <v>45</v>
      </c>
      <c r="C29" s="37">
        <f>'[1]Výdaje'!K29</f>
        <v>90</v>
      </c>
      <c r="D29" s="38"/>
      <c r="E29" s="39"/>
      <c r="F29" s="39"/>
      <c r="G29" s="39"/>
      <c r="H29" s="40">
        <v>-9</v>
      </c>
      <c r="I29" s="41"/>
      <c r="J29" s="42">
        <f t="shared" si="0"/>
        <v>81</v>
      </c>
      <c r="K29" s="43">
        <v>80.1</v>
      </c>
      <c r="L29" s="45">
        <v>90</v>
      </c>
    </row>
    <row r="30" spans="1:12" ht="11.25" customHeight="1">
      <c r="A30" s="35">
        <v>3419</v>
      </c>
      <c r="B30" s="36" t="s">
        <v>118</v>
      </c>
      <c r="C30" s="37">
        <v>110</v>
      </c>
      <c r="D30" s="38"/>
      <c r="E30" s="39"/>
      <c r="F30" s="39"/>
      <c r="G30" s="39"/>
      <c r="H30" s="39"/>
      <c r="I30" s="41">
        <v>28.38</v>
      </c>
      <c r="J30" s="42">
        <f t="shared" si="0"/>
        <v>138.38</v>
      </c>
      <c r="K30" s="43">
        <v>138.6</v>
      </c>
      <c r="L30" s="44">
        <v>200</v>
      </c>
    </row>
    <row r="31" spans="1:12" ht="11.25" customHeight="1">
      <c r="A31" s="35">
        <v>3421</v>
      </c>
      <c r="B31" s="36" t="s">
        <v>119</v>
      </c>
      <c r="C31" s="37">
        <f>'[1]Výdaje'!K32</f>
        <v>245</v>
      </c>
      <c r="D31" s="38"/>
      <c r="E31" s="39"/>
      <c r="F31" s="40"/>
      <c r="G31" s="40">
        <v>-100</v>
      </c>
      <c r="H31" s="40">
        <v>-7</v>
      </c>
      <c r="I31" s="41">
        <v>2</v>
      </c>
      <c r="J31" s="42">
        <f t="shared" si="0"/>
        <v>140</v>
      </c>
      <c r="K31" s="43">
        <v>139</v>
      </c>
      <c r="L31" s="46">
        <v>185</v>
      </c>
    </row>
    <row r="32" spans="1:12" ht="11.25" customHeight="1">
      <c r="A32" s="52">
        <v>3429</v>
      </c>
      <c r="B32" s="53" t="s">
        <v>171</v>
      </c>
      <c r="C32" s="37">
        <f>'[1]Výdaje'!K33</f>
        <v>40</v>
      </c>
      <c r="D32" s="38"/>
      <c r="E32" s="39"/>
      <c r="F32" s="39"/>
      <c r="G32" s="40">
        <v>-40</v>
      </c>
      <c r="H32" s="40"/>
      <c r="I32" s="41">
        <v>5.24</v>
      </c>
      <c r="J32" s="42">
        <f t="shared" si="0"/>
        <v>5.24</v>
      </c>
      <c r="K32" s="43">
        <v>5.8</v>
      </c>
      <c r="L32" s="46">
        <v>725</v>
      </c>
    </row>
    <row r="33" spans="1:12" ht="11.25" customHeight="1">
      <c r="A33" s="35"/>
      <c r="B33" s="36" t="s">
        <v>46</v>
      </c>
      <c r="C33" s="37">
        <f>'[1]Výdaje'!K34</f>
        <v>85</v>
      </c>
      <c r="D33" s="38"/>
      <c r="E33" s="39"/>
      <c r="F33" s="39">
        <v>53</v>
      </c>
      <c r="G33" s="39">
        <v>22</v>
      </c>
      <c r="H33" s="39">
        <v>17</v>
      </c>
      <c r="I33" s="41"/>
      <c r="J33" s="42">
        <f t="shared" si="0"/>
        <v>177</v>
      </c>
      <c r="K33" s="43">
        <v>175.7</v>
      </c>
      <c r="L33" s="45">
        <v>150</v>
      </c>
    </row>
    <row r="34" spans="1:12" ht="11.25" customHeight="1">
      <c r="A34" s="35" t="s">
        <v>36</v>
      </c>
      <c r="B34" s="36" t="s">
        <v>47</v>
      </c>
      <c r="C34" s="37">
        <f>'[1]Výdaje'!K52</f>
        <v>30</v>
      </c>
      <c r="D34" s="38"/>
      <c r="E34" s="39"/>
      <c r="F34" s="39"/>
      <c r="G34" s="39"/>
      <c r="H34" s="39">
        <v>1</v>
      </c>
      <c r="I34" s="41"/>
      <c r="J34" s="42">
        <f t="shared" si="0"/>
        <v>31</v>
      </c>
      <c r="K34" s="43">
        <v>30.6</v>
      </c>
      <c r="L34" s="45">
        <v>40</v>
      </c>
    </row>
    <row r="35" spans="1:12" ht="11.25" customHeight="1">
      <c r="A35" s="35"/>
      <c r="B35" s="36" t="s">
        <v>120</v>
      </c>
      <c r="C35" s="37"/>
      <c r="D35" s="38"/>
      <c r="E35" s="39"/>
      <c r="F35" s="39"/>
      <c r="G35" s="39"/>
      <c r="H35" s="39"/>
      <c r="I35" s="41"/>
      <c r="J35" s="42"/>
      <c r="K35" s="43"/>
      <c r="L35" s="45">
        <v>40</v>
      </c>
    </row>
    <row r="36" spans="1:12" ht="11.25" customHeight="1">
      <c r="A36" s="35"/>
      <c r="B36" s="36" t="s">
        <v>48</v>
      </c>
      <c r="C36" s="37"/>
      <c r="D36" s="38"/>
      <c r="E36" s="39"/>
      <c r="F36" s="39"/>
      <c r="G36" s="39"/>
      <c r="H36" s="39"/>
      <c r="I36" s="41"/>
      <c r="J36" s="42"/>
      <c r="K36" s="43"/>
      <c r="L36" s="45">
        <v>95</v>
      </c>
    </row>
    <row r="37" spans="1:12" ht="11.25" customHeight="1">
      <c r="A37" s="35">
        <v>3543</v>
      </c>
      <c r="B37" s="36" t="s">
        <v>121</v>
      </c>
      <c r="C37" s="37"/>
      <c r="D37" s="38"/>
      <c r="E37" s="39"/>
      <c r="F37" s="39"/>
      <c r="G37" s="39"/>
      <c r="H37" s="39"/>
      <c r="I37" s="41"/>
      <c r="J37" s="42"/>
      <c r="K37" s="43"/>
      <c r="L37" s="45">
        <v>1</v>
      </c>
    </row>
    <row r="38" spans="1:12" ht="11.25" customHeight="1">
      <c r="A38" s="35">
        <v>3612</v>
      </c>
      <c r="B38" s="36" t="s">
        <v>122</v>
      </c>
      <c r="C38" s="37">
        <f>'[1]Výdaje'!K37</f>
        <v>550</v>
      </c>
      <c r="D38" s="38"/>
      <c r="E38" s="39"/>
      <c r="F38" s="39"/>
      <c r="G38" s="39"/>
      <c r="H38" s="39">
        <v>451</v>
      </c>
      <c r="I38" s="41"/>
      <c r="J38" s="42">
        <f t="shared" si="0"/>
        <v>1001</v>
      </c>
      <c r="K38" s="43">
        <v>1001</v>
      </c>
      <c r="L38" s="46">
        <v>2000</v>
      </c>
    </row>
    <row r="39" spans="1:12" ht="11.25" customHeight="1">
      <c r="A39" s="35"/>
      <c r="B39" s="36" t="s">
        <v>123</v>
      </c>
      <c r="C39" s="37">
        <v>650</v>
      </c>
      <c r="D39" s="38"/>
      <c r="E39" s="39"/>
      <c r="F39" s="39"/>
      <c r="G39" s="39"/>
      <c r="H39" s="40">
        <v>-500</v>
      </c>
      <c r="I39" s="41"/>
      <c r="J39" s="42">
        <f t="shared" si="0"/>
        <v>150</v>
      </c>
      <c r="K39" s="43">
        <v>148</v>
      </c>
      <c r="L39" s="46">
        <v>1100</v>
      </c>
    </row>
    <row r="40" spans="1:12" ht="11.25" customHeight="1">
      <c r="A40" s="35">
        <v>3613</v>
      </c>
      <c r="B40" s="36" t="s">
        <v>172</v>
      </c>
      <c r="C40" s="37">
        <f>'[1]Výdaje'!K39</f>
        <v>150</v>
      </c>
      <c r="D40" s="38">
        <v>20.6</v>
      </c>
      <c r="E40" s="39"/>
      <c r="F40" s="39"/>
      <c r="G40" s="39"/>
      <c r="H40" s="39"/>
      <c r="I40" s="41"/>
      <c r="J40" s="42">
        <f t="shared" si="0"/>
        <v>170.6</v>
      </c>
      <c r="K40" s="43">
        <v>167.5</v>
      </c>
      <c r="L40" s="45">
        <v>140</v>
      </c>
    </row>
    <row r="41" spans="1:12" ht="11.25" customHeight="1">
      <c r="A41" s="35">
        <v>3631</v>
      </c>
      <c r="B41" s="36" t="s">
        <v>124</v>
      </c>
      <c r="C41" s="37">
        <f>'[1]Výdaje'!K40</f>
        <v>350</v>
      </c>
      <c r="D41" s="38"/>
      <c r="E41" s="39"/>
      <c r="F41" s="39">
        <v>16</v>
      </c>
      <c r="G41" s="39">
        <v>120</v>
      </c>
      <c r="H41" s="39">
        <v>59</v>
      </c>
      <c r="I41" s="41"/>
      <c r="J41" s="42">
        <f t="shared" si="0"/>
        <v>545</v>
      </c>
      <c r="K41" s="43">
        <v>544.2</v>
      </c>
      <c r="L41" s="46">
        <v>700</v>
      </c>
    </row>
    <row r="42" spans="1:14" ht="11.25" customHeight="1">
      <c r="A42" s="35">
        <v>3632</v>
      </c>
      <c r="B42" s="36" t="s">
        <v>173</v>
      </c>
      <c r="C42" s="37">
        <f>'[1]Výdaje'!K41</f>
        <v>60</v>
      </c>
      <c r="D42" s="38"/>
      <c r="E42" s="39"/>
      <c r="F42" s="40">
        <v>-50</v>
      </c>
      <c r="G42" s="40"/>
      <c r="H42" s="40">
        <v>-4</v>
      </c>
      <c r="I42" s="41"/>
      <c r="J42" s="42">
        <f t="shared" si="0"/>
        <v>6</v>
      </c>
      <c r="K42" s="43">
        <v>6</v>
      </c>
      <c r="L42" s="46">
        <v>20</v>
      </c>
      <c r="N42" s="54"/>
    </row>
    <row r="43" spans="1:12" ht="11.25" customHeight="1">
      <c r="A43" s="35">
        <v>3636</v>
      </c>
      <c r="B43" s="36" t="s">
        <v>49</v>
      </c>
      <c r="C43" s="37"/>
      <c r="D43" s="38"/>
      <c r="E43" s="39"/>
      <c r="F43" s="39"/>
      <c r="G43" s="40"/>
      <c r="H43" s="40"/>
      <c r="I43" s="41"/>
      <c r="J43" s="42"/>
      <c r="K43" s="43"/>
      <c r="L43" s="46">
        <v>97</v>
      </c>
    </row>
    <row r="44" spans="1:12" ht="11.25" customHeight="1">
      <c r="A44" s="35">
        <v>3639</v>
      </c>
      <c r="B44" s="36" t="s">
        <v>50</v>
      </c>
      <c r="C44" s="37">
        <f>'[1]Výdaje'!K44</f>
        <v>1000</v>
      </c>
      <c r="D44" s="38"/>
      <c r="E44" s="39"/>
      <c r="F44" s="39">
        <v>336</v>
      </c>
      <c r="G44" s="39"/>
      <c r="H44" s="39">
        <v>35</v>
      </c>
      <c r="I44" s="41"/>
      <c r="J44" s="42">
        <f t="shared" si="0"/>
        <v>1371</v>
      </c>
      <c r="K44" s="43">
        <v>1364.5</v>
      </c>
      <c r="L44" s="46">
        <v>2000</v>
      </c>
    </row>
    <row r="45" spans="1:12" ht="11.25" customHeight="1">
      <c r="A45" s="35">
        <v>3722</v>
      </c>
      <c r="B45" s="36" t="s">
        <v>51</v>
      </c>
      <c r="C45" s="37">
        <f>'[1]Výdaje'!K45</f>
        <v>1300</v>
      </c>
      <c r="D45" s="38"/>
      <c r="E45" s="39"/>
      <c r="F45" s="39"/>
      <c r="G45" s="39"/>
      <c r="H45" s="40">
        <v>-10</v>
      </c>
      <c r="I45" s="41"/>
      <c r="J45" s="42">
        <f t="shared" si="0"/>
        <v>1290</v>
      </c>
      <c r="K45" s="43">
        <v>1288.3</v>
      </c>
      <c r="L45" s="45">
        <v>1570</v>
      </c>
    </row>
    <row r="46" spans="1:12" ht="11.25" customHeight="1">
      <c r="A46" s="35">
        <v>3725</v>
      </c>
      <c r="B46" s="36" t="s">
        <v>125</v>
      </c>
      <c r="C46" s="37"/>
      <c r="D46" s="38"/>
      <c r="E46" s="39"/>
      <c r="F46" s="39"/>
      <c r="G46" s="39"/>
      <c r="H46" s="40"/>
      <c r="I46" s="41"/>
      <c r="J46" s="42"/>
      <c r="K46" s="43"/>
      <c r="L46" s="45">
        <v>110</v>
      </c>
    </row>
    <row r="47" spans="1:12" ht="11.25" customHeight="1">
      <c r="A47" s="35">
        <v>3729</v>
      </c>
      <c r="B47" s="36" t="s">
        <v>126</v>
      </c>
      <c r="C47" s="37">
        <f>'[1]Výdaje'!K46</f>
        <v>40</v>
      </c>
      <c r="D47" s="38"/>
      <c r="E47" s="39"/>
      <c r="F47" s="40">
        <v>-40</v>
      </c>
      <c r="G47" s="40"/>
      <c r="H47" s="40"/>
      <c r="I47" s="41"/>
      <c r="J47" s="42">
        <f t="shared" si="0"/>
        <v>0</v>
      </c>
      <c r="K47" s="43">
        <v>0</v>
      </c>
      <c r="L47" s="46">
        <v>100</v>
      </c>
    </row>
    <row r="48" spans="1:12" ht="11.25" customHeight="1" thickBot="1">
      <c r="A48" s="55">
        <v>3741</v>
      </c>
      <c r="B48" s="56" t="s">
        <v>52</v>
      </c>
      <c r="C48" s="57">
        <f>'[1]Výdaje'!K47</f>
        <v>3</v>
      </c>
      <c r="D48" s="58"/>
      <c r="E48" s="59"/>
      <c r="F48" s="60"/>
      <c r="G48" s="59"/>
      <c r="H48" s="59"/>
      <c r="I48" s="61"/>
      <c r="J48" s="62">
        <f t="shared" si="0"/>
        <v>3</v>
      </c>
      <c r="K48" s="63">
        <v>3</v>
      </c>
      <c r="L48" s="64">
        <v>3</v>
      </c>
    </row>
    <row r="49" spans="1:12" ht="11.25" customHeight="1" thickTop="1">
      <c r="A49" s="52">
        <v>3742</v>
      </c>
      <c r="B49" s="53" t="s">
        <v>53</v>
      </c>
      <c r="C49" s="65">
        <f>'[1]Výdaje'!K48</f>
        <v>4</v>
      </c>
      <c r="D49" s="58"/>
      <c r="E49" s="66"/>
      <c r="F49" s="66"/>
      <c r="G49" s="66"/>
      <c r="H49" s="66"/>
      <c r="I49" s="67"/>
      <c r="J49" s="68">
        <f t="shared" si="0"/>
        <v>4</v>
      </c>
      <c r="K49" s="69">
        <v>4</v>
      </c>
      <c r="L49" s="64">
        <v>5</v>
      </c>
    </row>
    <row r="50" spans="1:12" ht="11.25" customHeight="1">
      <c r="A50" s="51">
        <v>3745</v>
      </c>
      <c r="B50" s="70" t="s">
        <v>127</v>
      </c>
      <c r="C50" s="71">
        <f>'[1]Výdaje'!K49</f>
        <v>100</v>
      </c>
      <c r="D50" s="38"/>
      <c r="E50" s="39"/>
      <c r="F50" s="39">
        <v>15</v>
      </c>
      <c r="G50" s="39">
        <v>15</v>
      </c>
      <c r="H50" s="39">
        <v>4</v>
      </c>
      <c r="I50" s="72"/>
      <c r="J50" s="42">
        <f t="shared" si="0"/>
        <v>134</v>
      </c>
      <c r="K50" s="43">
        <v>133.5</v>
      </c>
      <c r="L50" s="45">
        <v>250</v>
      </c>
    </row>
    <row r="51" spans="1:12" ht="11.25" customHeight="1">
      <c r="A51" s="47">
        <v>4333</v>
      </c>
      <c r="B51" s="48" t="s">
        <v>54</v>
      </c>
      <c r="C51" s="73">
        <v>9</v>
      </c>
      <c r="D51" s="29"/>
      <c r="E51" s="30"/>
      <c r="F51" s="30"/>
      <c r="G51" s="30"/>
      <c r="H51" s="30"/>
      <c r="I51" s="31"/>
      <c r="J51" s="74">
        <v>9</v>
      </c>
      <c r="K51" s="75">
        <v>9</v>
      </c>
      <c r="L51" s="34">
        <v>9</v>
      </c>
    </row>
    <row r="52" spans="1:12" ht="11.25" customHeight="1">
      <c r="A52" s="52">
        <v>4356</v>
      </c>
      <c r="B52" s="53" t="s">
        <v>128</v>
      </c>
      <c r="C52" s="37">
        <v>8</v>
      </c>
      <c r="D52" s="38"/>
      <c r="E52" s="39"/>
      <c r="F52" s="39"/>
      <c r="G52" s="39"/>
      <c r="H52" s="39"/>
      <c r="I52" s="41"/>
      <c r="J52" s="42">
        <f>SUM(C52:I52)</f>
        <v>8</v>
      </c>
      <c r="K52" s="43">
        <v>8</v>
      </c>
      <c r="L52" s="44">
        <v>8</v>
      </c>
    </row>
    <row r="53" spans="1:12" ht="11.25" customHeight="1">
      <c r="A53" s="35">
        <v>4359</v>
      </c>
      <c r="B53" s="36" t="s">
        <v>55</v>
      </c>
      <c r="C53" s="37">
        <v>50</v>
      </c>
      <c r="D53" s="38"/>
      <c r="E53" s="39"/>
      <c r="F53" s="39">
        <v>25</v>
      </c>
      <c r="G53" s="39">
        <v>10</v>
      </c>
      <c r="H53" s="39"/>
      <c r="I53" s="41"/>
      <c r="J53" s="42">
        <f t="shared" si="0"/>
        <v>85</v>
      </c>
      <c r="K53" s="43">
        <v>82.7</v>
      </c>
      <c r="L53" s="45">
        <v>100</v>
      </c>
    </row>
    <row r="54" spans="1:12" ht="11.25" customHeight="1">
      <c r="A54" s="35">
        <v>5512</v>
      </c>
      <c r="B54" s="36" t="s">
        <v>129</v>
      </c>
      <c r="C54" s="37">
        <f>'[1]Výdaje'!K55</f>
        <v>210</v>
      </c>
      <c r="D54" s="38">
        <v>37.8</v>
      </c>
      <c r="E54" s="39"/>
      <c r="F54" s="39">
        <v>505</v>
      </c>
      <c r="G54" s="40">
        <v>-505</v>
      </c>
      <c r="H54" s="40">
        <v>-41</v>
      </c>
      <c r="I54" s="41">
        <v>23.5</v>
      </c>
      <c r="J54" s="42">
        <f t="shared" si="0"/>
        <v>230.29999999999995</v>
      </c>
      <c r="K54" s="43">
        <v>225.4</v>
      </c>
      <c r="L54" s="45">
        <v>300</v>
      </c>
    </row>
    <row r="55" spans="1:12" ht="11.25" customHeight="1">
      <c r="A55" s="35">
        <v>6112</v>
      </c>
      <c r="B55" s="36" t="s">
        <v>56</v>
      </c>
      <c r="C55" s="37">
        <f>'[1]Výdaje'!K56</f>
        <v>1750</v>
      </c>
      <c r="D55" s="38"/>
      <c r="E55" s="39"/>
      <c r="F55" s="39"/>
      <c r="G55" s="39"/>
      <c r="H55" s="40">
        <v>-36</v>
      </c>
      <c r="I55" s="41">
        <v>37.2</v>
      </c>
      <c r="J55" s="42">
        <f t="shared" si="0"/>
        <v>1751.2</v>
      </c>
      <c r="K55" s="43">
        <v>1751.6</v>
      </c>
      <c r="L55" s="45">
        <v>1500</v>
      </c>
    </row>
    <row r="56" spans="1:12" ht="11.25" customHeight="1">
      <c r="A56" s="35">
        <v>6171</v>
      </c>
      <c r="B56" s="36" t="s">
        <v>57</v>
      </c>
      <c r="C56" s="37">
        <v>3100</v>
      </c>
      <c r="D56" s="38"/>
      <c r="E56" s="39"/>
      <c r="F56" s="39"/>
      <c r="G56" s="39"/>
      <c r="H56" s="40">
        <v>-180</v>
      </c>
      <c r="I56" s="41">
        <v>2.9</v>
      </c>
      <c r="J56" s="42">
        <f t="shared" si="0"/>
        <v>2922.9</v>
      </c>
      <c r="K56" s="43">
        <v>2923.1</v>
      </c>
      <c r="L56" s="46">
        <v>3750</v>
      </c>
    </row>
    <row r="57" spans="1:12" ht="11.25" customHeight="1">
      <c r="A57" s="52">
        <v>6310</v>
      </c>
      <c r="B57" s="53" t="s">
        <v>58</v>
      </c>
      <c r="C57" s="37">
        <f>'[1]Výdaje'!K60</f>
        <v>455</v>
      </c>
      <c r="D57" s="38"/>
      <c r="E57" s="39"/>
      <c r="F57" s="40">
        <v>-57</v>
      </c>
      <c r="G57" s="40"/>
      <c r="H57" s="40">
        <v>-27.5</v>
      </c>
      <c r="I57" s="41"/>
      <c r="J57" s="42">
        <f t="shared" si="0"/>
        <v>370.5</v>
      </c>
      <c r="K57" s="43">
        <v>369.2</v>
      </c>
      <c r="L57" s="45">
        <v>150</v>
      </c>
    </row>
    <row r="58" spans="1:12" ht="11.25" customHeight="1">
      <c r="A58" s="76">
        <v>6320</v>
      </c>
      <c r="B58" s="77" t="s">
        <v>59</v>
      </c>
      <c r="C58" s="37">
        <f>'[1]Výdaje'!K61</f>
        <v>120</v>
      </c>
      <c r="D58" s="38"/>
      <c r="E58" s="39"/>
      <c r="F58" s="39"/>
      <c r="G58" s="39"/>
      <c r="H58" s="39"/>
      <c r="I58" s="41"/>
      <c r="J58" s="42">
        <f t="shared" si="0"/>
        <v>120</v>
      </c>
      <c r="K58" s="43">
        <v>120.2</v>
      </c>
      <c r="L58" s="45">
        <v>160</v>
      </c>
    </row>
    <row r="59" spans="1:12" ht="11.25" customHeight="1">
      <c r="A59" s="76">
        <v>6330</v>
      </c>
      <c r="B59" s="77" t="s">
        <v>60</v>
      </c>
      <c r="C59" s="37">
        <f>'[1]Výdaje'!K62</f>
        <v>200</v>
      </c>
      <c r="D59" s="78">
        <v>-10</v>
      </c>
      <c r="E59" s="40"/>
      <c r="F59" s="40"/>
      <c r="G59" s="39">
        <v>664</v>
      </c>
      <c r="H59" s="39">
        <v>7.5</v>
      </c>
      <c r="I59" s="41"/>
      <c r="J59" s="42">
        <f t="shared" si="0"/>
        <v>861.5</v>
      </c>
      <c r="K59" s="43">
        <v>860.9</v>
      </c>
      <c r="L59" s="46">
        <v>200</v>
      </c>
    </row>
    <row r="60" spans="1:12" ht="11.25" customHeight="1">
      <c r="A60" s="35">
        <v>6399</v>
      </c>
      <c r="B60" s="36" t="s">
        <v>130</v>
      </c>
      <c r="C60" s="37">
        <f>'[1]Výdaje'!K63</f>
        <v>750</v>
      </c>
      <c r="D60" s="38"/>
      <c r="E60" s="79">
        <v>-267.4</v>
      </c>
      <c r="F60" s="79"/>
      <c r="G60" s="79"/>
      <c r="H60" s="79"/>
      <c r="I60" s="79"/>
      <c r="J60" s="42">
        <f t="shared" si="0"/>
        <v>482.6</v>
      </c>
      <c r="K60" s="43">
        <v>482.6</v>
      </c>
      <c r="L60" s="45">
        <v>700</v>
      </c>
    </row>
    <row r="61" spans="1:12" ht="11.25" customHeight="1">
      <c r="A61" s="35">
        <v>6409</v>
      </c>
      <c r="B61" s="36" t="s">
        <v>61</v>
      </c>
      <c r="C61" s="80">
        <v>300</v>
      </c>
      <c r="D61" s="38"/>
      <c r="E61" s="39"/>
      <c r="F61" s="39"/>
      <c r="G61" s="39"/>
      <c r="H61" s="40">
        <v>-171.58</v>
      </c>
      <c r="I61" s="79">
        <v>-128.42</v>
      </c>
      <c r="J61" s="42">
        <f t="shared" si="0"/>
        <v>0</v>
      </c>
      <c r="K61" s="43">
        <v>0</v>
      </c>
      <c r="L61" s="44">
        <v>300</v>
      </c>
    </row>
    <row r="62" spans="1:12" ht="11.25" customHeight="1" thickBot="1">
      <c r="A62" s="76">
        <v>6402</v>
      </c>
      <c r="B62" s="256" t="s">
        <v>132</v>
      </c>
      <c r="C62" s="232"/>
      <c r="D62" s="233"/>
      <c r="E62" s="234"/>
      <c r="F62" s="234"/>
      <c r="G62" s="234"/>
      <c r="H62" s="235"/>
      <c r="I62" s="236"/>
      <c r="J62" s="237"/>
      <c r="K62" s="238"/>
      <c r="L62" s="239">
        <v>1000</v>
      </c>
    </row>
    <row r="63" spans="1:12" ht="11.25" customHeight="1" thickBot="1">
      <c r="A63" s="55">
        <v>6409</v>
      </c>
      <c r="B63" s="123" t="s">
        <v>131</v>
      </c>
      <c r="C63" s="240">
        <f>'[1]Výdaje'!K65</f>
        <v>150</v>
      </c>
      <c r="D63" s="38"/>
      <c r="E63" s="39"/>
      <c r="F63" s="39"/>
      <c r="G63" s="39"/>
      <c r="H63" s="40">
        <v>-60</v>
      </c>
      <c r="I63" s="41"/>
      <c r="J63" s="42">
        <f t="shared" si="0"/>
        <v>90</v>
      </c>
      <c r="K63" s="43">
        <v>89.9</v>
      </c>
      <c r="L63" s="44">
        <v>90</v>
      </c>
    </row>
    <row r="64" spans="1:12" ht="15" customHeight="1" thickBot="1" thickTop="1">
      <c r="A64" s="82"/>
      <c r="B64" s="83" t="s">
        <v>62</v>
      </c>
      <c r="C64" s="84">
        <f aca="true" t="shared" si="1" ref="C64:H64">SUM(C6:C48,C49:C63)</f>
        <v>19886</v>
      </c>
      <c r="D64" s="85">
        <f t="shared" si="1"/>
        <v>85.4</v>
      </c>
      <c r="E64" s="86">
        <f t="shared" si="1"/>
        <v>-216.89999999999998</v>
      </c>
      <c r="F64" s="85">
        <f t="shared" si="1"/>
        <v>1101</v>
      </c>
      <c r="G64" s="86">
        <f t="shared" si="1"/>
        <v>-593.5</v>
      </c>
      <c r="H64" s="86">
        <f t="shared" si="1"/>
        <v>-335.58000000000004</v>
      </c>
      <c r="I64" s="87">
        <f>SUM(I6:I63)</f>
        <v>-6.999999999999986</v>
      </c>
      <c r="J64" s="88">
        <f>SUM(J6:J50,J51:J63)</f>
        <v>19919.42</v>
      </c>
      <c r="K64" s="89">
        <f>SUM(K6:K48,K49:K63)</f>
        <v>19873.500000000004</v>
      </c>
      <c r="L64" s="90">
        <f>SUM(L6:L63)</f>
        <v>34685</v>
      </c>
    </row>
    <row r="65" ht="13.5" thickTop="1"/>
    <row r="66" ht="12.75">
      <c r="B66" s="17"/>
    </row>
    <row r="67" spans="2:9" ht="12.75">
      <c r="B67" s="18" t="s">
        <v>24</v>
      </c>
      <c r="I67" s="54"/>
    </row>
    <row r="68" spans="1:10" ht="12.75">
      <c r="A68" s="18"/>
      <c r="B68" s="18" t="s">
        <v>25</v>
      </c>
      <c r="C68" s="18"/>
      <c r="D68" s="18"/>
      <c r="E68" s="18"/>
      <c r="F68" s="18"/>
      <c r="G68" s="18"/>
      <c r="H68" s="18"/>
      <c r="I68" s="18"/>
      <c r="J68" s="18"/>
    </row>
    <row r="69" spans="1:10" ht="12.75">
      <c r="A69" s="18"/>
      <c r="B69" s="18"/>
      <c r="C69" s="18"/>
      <c r="D69" s="18"/>
      <c r="E69" s="18"/>
      <c r="F69" s="18"/>
      <c r="G69" s="18"/>
      <c r="H69" s="18"/>
      <c r="I69" s="18"/>
      <c r="J69" s="18"/>
    </row>
  </sheetData>
  <printOptions/>
  <pageMargins left="1.21" right="0.75" top="0.55" bottom="0.57" header="0.4921259845" footer="0.51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45"/>
  <sheetViews>
    <sheetView workbookViewId="0" topLeftCell="A22">
      <selection activeCell="B46" sqref="B46"/>
    </sheetView>
  </sheetViews>
  <sheetFormatPr defaultColWidth="9.140625" defaultRowHeight="12.75"/>
  <cols>
    <col min="2" max="2" width="45.7109375" style="0" customWidth="1"/>
    <col min="3" max="3" width="13.140625" style="0" customWidth="1"/>
  </cols>
  <sheetData>
    <row r="5" spans="1:3" ht="20.25">
      <c r="A5" s="308" t="s">
        <v>141</v>
      </c>
      <c r="B5" s="309"/>
      <c r="C5" s="309"/>
    </row>
    <row r="6" spans="1:3" ht="15.75">
      <c r="A6" s="310" t="s">
        <v>0</v>
      </c>
      <c r="B6" s="311"/>
      <c r="C6" s="311"/>
    </row>
    <row r="7" spans="1:3" ht="15.75">
      <c r="A7" s="1"/>
      <c r="B7" s="2" t="s">
        <v>142</v>
      </c>
      <c r="C7" s="2"/>
    </row>
    <row r="8" spans="1:3" ht="21" thickBot="1">
      <c r="A8" s="3"/>
      <c r="B8" s="4"/>
      <c r="C8" s="176"/>
    </row>
    <row r="9" spans="1:3" ht="14.25" thickBot="1" thickTop="1">
      <c r="A9" s="287" t="s">
        <v>1</v>
      </c>
      <c r="B9" s="288" t="s">
        <v>2</v>
      </c>
      <c r="C9" s="6" t="s">
        <v>3</v>
      </c>
    </row>
    <row r="10" spans="1:3" ht="12.75">
      <c r="A10" s="7">
        <v>5011</v>
      </c>
      <c r="B10" s="8" t="s">
        <v>4</v>
      </c>
      <c r="C10" s="257">
        <v>1450</v>
      </c>
    </row>
    <row r="11" spans="1:3" ht="12.75">
      <c r="A11" s="9">
        <v>5031</v>
      </c>
      <c r="B11" s="10" t="s">
        <v>5</v>
      </c>
      <c r="C11" s="11">
        <v>363</v>
      </c>
    </row>
    <row r="12" spans="1:3" ht="12.75">
      <c r="A12" s="9">
        <v>5032</v>
      </c>
      <c r="B12" s="10" t="s">
        <v>6</v>
      </c>
      <c r="C12" s="11">
        <v>130</v>
      </c>
    </row>
    <row r="13" spans="1:3" ht="12.75">
      <c r="A13" s="9">
        <v>5038</v>
      </c>
      <c r="B13" s="10" t="s">
        <v>7</v>
      </c>
      <c r="C13" s="11">
        <v>25</v>
      </c>
    </row>
    <row r="14" spans="1:3" ht="12.75">
      <c r="A14" s="9">
        <v>5136</v>
      </c>
      <c r="B14" s="10" t="s">
        <v>8</v>
      </c>
      <c r="C14" s="11">
        <v>30</v>
      </c>
    </row>
    <row r="15" spans="1:3" ht="12.75">
      <c r="A15" s="9">
        <v>5137</v>
      </c>
      <c r="B15" s="10" t="s">
        <v>9</v>
      </c>
      <c r="C15" s="11">
        <v>100</v>
      </c>
    </row>
    <row r="16" spans="1:3" ht="12.75">
      <c r="A16" s="9">
        <v>5139</v>
      </c>
      <c r="B16" s="10" t="s">
        <v>10</v>
      </c>
      <c r="C16" s="11">
        <v>100</v>
      </c>
    </row>
    <row r="17" spans="1:3" ht="12.75">
      <c r="A17" s="9">
        <v>5151</v>
      </c>
      <c r="B17" s="10" t="s">
        <v>11</v>
      </c>
      <c r="C17" s="11">
        <v>5</v>
      </c>
    </row>
    <row r="18" spans="1:3" ht="12.75">
      <c r="A18" s="9">
        <v>5153</v>
      </c>
      <c r="B18" s="10" t="s">
        <v>12</v>
      </c>
      <c r="C18" s="11">
        <v>140</v>
      </c>
    </row>
    <row r="19" spans="1:3" ht="12.75">
      <c r="A19" s="9">
        <v>5154</v>
      </c>
      <c r="B19" s="10" t="s">
        <v>13</v>
      </c>
      <c r="C19" s="11">
        <v>100</v>
      </c>
    </row>
    <row r="20" spans="1:3" ht="12.75">
      <c r="A20" s="9">
        <v>5156</v>
      </c>
      <c r="B20" s="10" t="s">
        <v>14</v>
      </c>
      <c r="C20" s="11">
        <v>60</v>
      </c>
    </row>
    <row r="21" spans="1:3" ht="12.75">
      <c r="A21" s="9">
        <v>5161</v>
      </c>
      <c r="B21" s="10" t="s">
        <v>15</v>
      </c>
      <c r="C21" s="11">
        <v>70</v>
      </c>
    </row>
    <row r="22" spans="1:3" ht="12.75">
      <c r="A22" s="9">
        <v>5162</v>
      </c>
      <c r="B22" s="10" t="s">
        <v>16</v>
      </c>
      <c r="C22" s="11">
        <v>180</v>
      </c>
    </row>
    <row r="23" spans="1:3" ht="12.75">
      <c r="A23" s="9">
        <v>5163</v>
      </c>
      <c r="B23" s="10" t="s">
        <v>17</v>
      </c>
      <c r="C23" s="11">
        <v>25</v>
      </c>
    </row>
    <row r="24" spans="1:3" ht="12.75">
      <c r="A24" s="9">
        <v>5166</v>
      </c>
      <c r="B24" s="10" t="s">
        <v>18</v>
      </c>
      <c r="C24" s="11">
        <v>50</v>
      </c>
    </row>
    <row r="25" spans="1:3" ht="12.75">
      <c r="A25" s="9">
        <v>5167</v>
      </c>
      <c r="B25" s="10" t="s">
        <v>138</v>
      </c>
      <c r="C25" s="11">
        <v>30</v>
      </c>
    </row>
    <row r="26" spans="1:3" ht="12.75">
      <c r="A26" s="9">
        <v>5169</v>
      </c>
      <c r="B26" s="10" t="s">
        <v>139</v>
      </c>
      <c r="C26" s="11">
        <v>222</v>
      </c>
    </row>
    <row r="27" spans="1:3" ht="12.75">
      <c r="A27" s="9">
        <v>5171</v>
      </c>
      <c r="B27" s="10" t="s">
        <v>19</v>
      </c>
      <c r="C27" s="11">
        <v>50</v>
      </c>
    </row>
    <row r="28" spans="1:3" ht="12.75">
      <c r="A28" s="9">
        <v>5172</v>
      </c>
      <c r="B28" s="10" t="s">
        <v>20</v>
      </c>
      <c r="C28" s="11">
        <v>30</v>
      </c>
    </row>
    <row r="29" spans="1:3" ht="12.75">
      <c r="A29" s="9">
        <v>5173</v>
      </c>
      <c r="B29" s="10" t="s">
        <v>21</v>
      </c>
      <c r="C29" s="11">
        <v>10</v>
      </c>
    </row>
    <row r="30" spans="1:3" ht="12.75">
      <c r="A30" s="9">
        <v>5175</v>
      </c>
      <c r="B30" s="10" t="s">
        <v>133</v>
      </c>
      <c r="C30" s="11">
        <v>20</v>
      </c>
    </row>
    <row r="31" spans="1:3" ht="12.75">
      <c r="A31" s="9">
        <v>5194</v>
      </c>
      <c r="B31" s="10" t="s">
        <v>134</v>
      </c>
      <c r="C31" s="11">
        <v>15</v>
      </c>
    </row>
    <row r="32" spans="1:3" ht="12.75">
      <c r="A32" s="9">
        <v>5362</v>
      </c>
      <c r="B32" s="10" t="s">
        <v>136</v>
      </c>
      <c r="C32" s="11">
        <v>20</v>
      </c>
    </row>
    <row r="33" spans="1:3" ht="12.75">
      <c r="A33" s="9">
        <v>5365</v>
      </c>
      <c r="B33" s="10" t="s">
        <v>137</v>
      </c>
      <c r="C33" s="11">
        <v>10</v>
      </c>
    </row>
    <row r="34" spans="1:3" ht="12.75">
      <c r="A34" s="9">
        <v>5492</v>
      </c>
      <c r="B34" s="10" t="s">
        <v>135</v>
      </c>
      <c r="C34" s="11">
        <v>15</v>
      </c>
    </row>
    <row r="35" spans="1:3" ht="12.75">
      <c r="A35" s="12">
        <v>5499</v>
      </c>
      <c r="B35" s="10" t="s">
        <v>22</v>
      </c>
      <c r="C35" s="11">
        <v>150</v>
      </c>
    </row>
    <row r="36" spans="1:3" ht="13.5" thickBot="1">
      <c r="A36" s="13">
        <v>6123</v>
      </c>
      <c r="B36" s="14" t="s">
        <v>181</v>
      </c>
      <c r="C36" s="258">
        <v>350</v>
      </c>
    </row>
    <row r="37" spans="1:3" ht="14.25" thickBot="1" thickTop="1">
      <c r="A37" s="15"/>
      <c r="B37" s="5" t="s">
        <v>23</v>
      </c>
      <c r="C37" s="259">
        <f>SUM(C10:C36)</f>
        <v>3750</v>
      </c>
    </row>
    <row r="38" spans="2:3" ht="13.5" thickTop="1">
      <c r="B38" s="16"/>
      <c r="C38" s="260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8" t="s">
        <v>24</v>
      </c>
      <c r="C42" s="18"/>
    </row>
    <row r="43" spans="2:3" ht="12.75">
      <c r="B43" s="18" t="s">
        <v>25</v>
      </c>
      <c r="C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</sheetData>
  <mergeCells count="2">
    <mergeCell ref="A5:C5"/>
    <mergeCell ref="A6:C6"/>
  </mergeCells>
  <printOptions/>
  <pageMargins left="1.4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4"/>
  <sheetViews>
    <sheetView tabSelected="1" workbookViewId="0" topLeftCell="A4">
      <selection activeCell="F27" sqref="F27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5.00390625" style="0" customWidth="1"/>
    <col min="4" max="4" width="68.421875" style="0" customWidth="1"/>
    <col min="5" max="5" width="10.00390625" style="0" customWidth="1"/>
    <col min="6" max="6" width="7.00390625" style="0" customWidth="1"/>
  </cols>
  <sheetData>
    <row r="3" spans="5:6" ht="12.75">
      <c r="E3" s="202"/>
      <c r="F3" s="202"/>
    </row>
    <row r="4" spans="2:9" ht="12.75">
      <c r="B4" t="s">
        <v>146</v>
      </c>
      <c r="D4" s="203" t="s">
        <v>147</v>
      </c>
      <c r="E4" s="204"/>
      <c r="F4" s="204"/>
      <c r="G4" s="204"/>
      <c r="H4" s="204"/>
      <c r="I4" s="204"/>
    </row>
    <row r="5" spans="4:9" ht="15">
      <c r="D5" s="205" t="s">
        <v>148</v>
      </c>
      <c r="E5" s="204"/>
      <c r="F5" s="204"/>
      <c r="G5" s="204"/>
      <c r="H5" s="204"/>
      <c r="I5" s="204"/>
    </row>
    <row r="6" spans="4:9" ht="15">
      <c r="D6" s="205" t="s">
        <v>149</v>
      </c>
      <c r="E6" s="204"/>
      <c r="F6" s="204"/>
      <c r="G6" s="204"/>
      <c r="H6" s="204"/>
      <c r="I6" s="204"/>
    </row>
    <row r="7" spans="4:9" ht="15">
      <c r="D7" s="205"/>
      <c r="E7" s="204"/>
      <c r="F7" s="204"/>
      <c r="G7" s="204"/>
      <c r="H7" s="204"/>
      <c r="I7" s="204"/>
    </row>
    <row r="8" ht="17.25" customHeight="1">
      <c r="D8" s="205" t="s">
        <v>144</v>
      </c>
    </row>
    <row r="9" ht="12.75">
      <c r="D9" s="2" t="s">
        <v>142</v>
      </c>
    </row>
    <row r="10" spans="1:6" ht="13.5" thickBot="1">
      <c r="A10" s="25"/>
      <c r="B10" s="25"/>
      <c r="C10" s="25"/>
      <c r="D10" s="25"/>
      <c r="E10" s="25"/>
      <c r="F10" s="25"/>
    </row>
    <row r="11" spans="1:6" ht="13.5" customHeight="1" thickBot="1" thickTop="1">
      <c r="A11" s="289" t="s">
        <v>150</v>
      </c>
      <c r="B11" s="290" t="s">
        <v>151</v>
      </c>
      <c r="C11" s="291" t="s">
        <v>152</v>
      </c>
      <c r="D11" s="292" t="s">
        <v>153</v>
      </c>
      <c r="E11" s="293" t="s">
        <v>154</v>
      </c>
      <c r="F11" s="294" t="s">
        <v>145</v>
      </c>
    </row>
    <row r="12" spans="1:6" ht="13.5" customHeight="1">
      <c r="A12" s="263"/>
      <c r="B12" s="243">
        <v>3113</v>
      </c>
      <c r="C12" s="206">
        <v>5331</v>
      </c>
      <c r="D12" s="207" t="s">
        <v>155</v>
      </c>
      <c r="E12" s="208">
        <v>75027712</v>
      </c>
      <c r="F12" s="295">
        <v>2600</v>
      </c>
    </row>
    <row r="13" spans="1:6" ht="13.5" customHeight="1">
      <c r="A13" s="264"/>
      <c r="B13" s="244">
        <v>3114</v>
      </c>
      <c r="C13" s="209">
        <v>5221</v>
      </c>
      <c r="D13" s="210" t="s">
        <v>156</v>
      </c>
      <c r="E13" s="211">
        <v>25844521</v>
      </c>
      <c r="F13" s="295">
        <v>10</v>
      </c>
    </row>
    <row r="14" spans="1:6" ht="13.5" customHeight="1">
      <c r="A14" s="265"/>
      <c r="B14" s="212">
        <v>3419</v>
      </c>
      <c r="C14" s="213">
        <v>5229</v>
      </c>
      <c r="D14" s="214" t="s">
        <v>157</v>
      </c>
      <c r="E14" s="215">
        <v>48808300</v>
      </c>
      <c r="F14" s="296">
        <v>150</v>
      </c>
    </row>
    <row r="15" spans="1:6" ht="13.5" customHeight="1">
      <c r="A15" s="266">
        <v>1</v>
      </c>
      <c r="B15" s="216">
        <v>3421</v>
      </c>
      <c r="C15" s="217">
        <v>5222</v>
      </c>
      <c r="D15" s="218" t="s">
        <v>158</v>
      </c>
      <c r="E15" s="219">
        <v>69581428</v>
      </c>
      <c r="F15" s="297">
        <v>60</v>
      </c>
    </row>
    <row r="16" spans="1:6" ht="13.5" customHeight="1">
      <c r="A16" s="266"/>
      <c r="B16" s="216">
        <v>3421</v>
      </c>
      <c r="C16" s="217">
        <v>5229</v>
      </c>
      <c r="D16" s="218" t="s">
        <v>159</v>
      </c>
      <c r="E16" s="219">
        <v>14614782</v>
      </c>
      <c r="F16" s="297">
        <v>7</v>
      </c>
    </row>
    <row r="17" spans="1:6" s="254" customFormat="1" ht="13.5" customHeight="1">
      <c r="A17" s="267"/>
      <c r="B17" s="250">
        <v>3421</v>
      </c>
      <c r="C17" s="251">
        <v>5229</v>
      </c>
      <c r="D17" s="252" t="s">
        <v>176</v>
      </c>
      <c r="E17" s="253">
        <v>26521709</v>
      </c>
      <c r="F17" s="295">
        <v>8</v>
      </c>
    </row>
    <row r="18" spans="1:6" ht="13.5" customHeight="1">
      <c r="A18" s="266"/>
      <c r="B18" s="216">
        <v>3429</v>
      </c>
      <c r="C18" s="217">
        <v>5222</v>
      </c>
      <c r="D18" s="218" t="s">
        <v>177</v>
      </c>
      <c r="E18" s="248">
        <v>66741611</v>
      </c>
      <c r="F18" s="298">
        <v>95</v>
      </c>
    </row>
    <row r="19" spans="1:6" ht="13.5" customHeight="1">
      <c r="A19" s="266"/>
      <c r="B19" s="216">
        <v>3429</v>
      </c>
      <c r="C19" s="217">
        <v>5222</v>
      </c>
      <c r="D19" s="218" t="s">
        <v>178</v>
      </c>
      <c r="E19" s="248">
        <v>68921055</v>
      </c>
      <c r="F19" s="298">
        <v>20</v>
      </c>
    </row>
    <row r="20" spans="1:6" ht="13.5" customHeight="1">
      <c r="A20" s="265"/>
      <c r="B20" s="212">
        <v>3429</v>
      </c>
      <c r="C20" s="213">
        <v>5222</v>
      </c>
      <c r="D20" s="247" t="s">
        <v>179</v>
      </c>
      <c r="E20" s="255">
        <v>64125483</v>
      </c>
      <c r="F20" s="299">
        <v>20</v>
      </c>
    </row>
    <row r="21" spans="1:6" ht="13.5" customHeight="1">
      <c r="A21" s="266"/>
      <c r="B21" s="216">
        <v>3543</v>
      </c>
      <c r="C21" s="217">
        <v>5222</v>
      </c>
      <c r="D21" s="218" t="s">
        <v>180</v>
      </c>
      <c r="E21" s="219">
        <v>65399447</v>
      </c>
      <c r="F21" s="297">
        <v>1</v>
      </c>
    </row>
    <row r="22" spans="1:6" ht="13.5" customHeight="1">
      <c r="A22" s="266"/>
      <c r="B22" s="216">
        <v>3741</v>
      </c>
      <c r="C22" s="217">
        <v>5222</v>
      </c>
      <c r="D22" s="218" t="s">
        <v>160</v>
      </c>
      <c r="E22" s="219">
        <v>47657901</v>
      </c>
      <c r="F22" s="297">
        <v>3</v>
      </c>
    </row>
    <row r="23" spans="1:6" ht="13.5" customHeight="1">
      <c r="A23" s="266"/>
      <c r="B23" s="216">
        <v>3742</v>
      </c>
      <c r="C23" s="217">
        <v>5222</v>
      </c>
      <c r="D23" s="218" t="s">
        <v>161</v>
      </c>
      <c r="E23" s="219">
        <v>64627870</v>
      </c>
      <c r="F23" s="297">
        <v>5</v>
      </c>
    </row>
    <row r="24" spans="1:6" ht="13.5" customHeight="1">
      <c r="A24" s="266"/>
      <c r="B24" s="216">
        <v>4356</v>
      </c>
      <c r="C24" s="217">
        <v>5222</v>
      </c>
      <c r="D24" s="218" t="s">
        <v>162</v>
      </c>
      <c r="E24" s="219">
        <v>65471776</v>
      </c>
      <c r="F24" s="297">
        <v>5</v>
      </c>
    </row>
    <row r="25" spans="1:6" ht="13.5" customHeight="1">
      <c r="A25" s="268"/>
      <c r="B25" s="220">
        <v>4333</v>
      </c>
      <c r="C25" s="221">
        <v>5221</v>
      </c>
      <c r="D25" s="222" t="s">
        <v>163</v>
      </c>
      <c r="E25" s="223">
        <v>25851403</v>
      </c>
      <c r="F25" s="300">
        <v>9</v>
      </c>
    </row>
    <row r="26" spans="1:6" ht="13.5" customHeight="1" thickBot="1">
      <c r="A26" s="269"/>
      <c r="B26" s="261">
        <v>4356</v>
      </c>
      <c r="C26" s="262">
        <v>5222</v>
      </c>
      <c r="D26" s="245" t="s">
        <v>164</v>
      </c>
      <c r="E26" s="246">
        <v>66741068</v>
      </c>
      <c r="F26" s="301">
        <v>3</v>
      </c>
    </row>
    <row r="27" spans="1:6" ht="13.5" customHeight="1" thickBot="1" thickTop="1">
      <c r="A27" s="18"/>
      <c r="B27" s="18"/>
      <c r="C27" s="141"/>
      <c r="D27" s="241" t="s">
        <v>165</v>
      </c>
      <c r="E27" s="242"/>
      <c r="F27" s="312">
        <f>SUM(F12:F26)</f>
        <v>2996</v>
      </c>
    </row>
    <row r="28" ht="13.5" thickTop="1">
      <c r="B28" s="18"/>
    </row>
    <row r="30" ht="12.75">
      <c r="D30" s="17"/>
    </row>
    <row r="31" ht="12.75">
      <c r="D31" s="18" t="s">
        <v>24</v>
      </c>
    </row>
    <row r="32" ht="12.75">
      <c r="D32" s="18" t="s">
        <v>25</v>
      </c>
    </row>
    <row r="33" spans="1:2" ht="12.75">
      <c r="A33" s="18"/>
      <c r="B33" s="18"/>
    </row>
    <row r="34" spans="1:2" ht="12.75">
      <c r="A34" s="18"/>
      <c r="B34" s="18"/>
    </row>
  </sheetData>
  <printOptions/>
  <pageMargins left="0" right="0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Bergerová</cp:lastModifiedBy>
  <cp:lastPrinted>2009-03-17T08:02:32Z</cp:lastPrinted>
  <dcterms:created xsi:type="dcterms:W3CDTF">1997-01-24T11:07:25Z</dcterms:created>
  <dcterms:modified xsi:type="dcterms:W3CDTF">2009-10-19T13:42:08Z</dcterms:modified>
  <cp:category/>
  <cp:version/>
  <cp:contentType/>
  <cp:contentStatus/>
</cp:coreProperties>
</file>